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E - Tělovýchova - stavebn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'E - Tělovýchova - stavebn...'!$C$104:$K$1824</definedName>
    <definedName name="_xlnm.Print_Area" localSheetId="1">'E - Tělovýchova - stavebn...'!$C$4:$J$36,'E - Tělovýchova - stavebn...'!$C$42:$J$86,'E - Tělovýchova - stavebn...'!$C$92:$K$1824</definedName>
    <definedName name="_xlnm.Print_Titles" localSheetId="1">'E - Tělovýchova - stavebn...'!$104:$104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824"/>
  <c r="BH1824"/>
  <c r="BG1824"/>
  <c r="BF1824"/>
  <c r="T1824"/>
  <c r="T1823"/>
  <c r="R1824"/>
  <c r="R1823"/>
  <c r="P1824"/>
  <c r="P1823"/>
  <c r="BK1824"/>
  <c r="BK1823"/>
  <c r="J1823"/>
  <c r="J1824"/>
  <c r="BE1824"/>
  <c r="J85"/>
  <c r="BI1822"/>
  <c r="BH1822"/>
  <c r="BG1822"/>
  <c r="BF1822"/>
  <c r="T1822"/>
  <c r="T1821"/>
  <c r="R1822"/>
  <c r="R1821"/>
  <c r="P1822"/>
  <c r="P1821"/>
  <c r="BK1822"/>
  <c r="BK1821"/>
  <c r="J1821"/>
  <c r="J1822"/>
  <c r="BE1822"/>
  <c r="J84"/>
  <c r="BI1820"/>
  <c r="BH1820"/>
  <c r="BG1820"/>
  <c r="BF1820"/>
  <c r="T1820"/>
  <c r="T1819"/>
  <c r="R1820"/>
  <c r="R1819"/>
  <c r="P1820"/>
  <c r="P1819"/>
  <c r="BK1820"/>
  <c r="BK1819"/>
  <c r="J1819"/>
  <c r="J1820"/>
  <c r="BE1820"/>
  <c r="J83"/>
  <c r="BI1816"/>
  <c r="BH1816"/>
  <c r="BG1816"/>
  <c r="BF1816"/>
  <c r="T1816"/>
  <c r="T1815"/>
  <c r="R1816"/>
  <c r="R1815"/>
  <c r="P1816"/>
  <c r="P1815"/>
  <c r="BK1816"/>
  <c r="BK1815"/>
  <c r="J1815"/>
  <c r="J1816"/>
  <c r="BE1816"/>
  <c r="J82"/>
  <c r="BI1809"/>
  <c r="BH1809"/>
  <c r="BG1809"/>
  <c r="BF1809"/>
  <c r="T1809"/>
  <c r="T1808"/>
  <c r="R1809"/>
  <c r="R1808"/>
  <c r="P1809"/>
  <c r="P1808"/>
  <c r="BK1809"/>
  <c r="BK1808"/>
  <c r="J1808"/>
  <c r="J1809"/>
  <c r="BE1809"/>
  <c r="J81"/>
  <c r="BI1807"/>
  <c r="BH1807"/>
  <c r="BG1807"/>
  <c r="BF1807"/>
  <c r="T1807"/>
  <c r="R1807"/>
  <c r="P1807"/>
  <c r="BK1807"/>
  <c r="J1807"/>
  <c r="BE1807"/>
  <c r="BI1803"/>
  <c r="BH1803"/>
  <c r="BG1803"/>
  <c r="BF1803"/>
  <c r="T1803"/>
  <c r="R1803"/>
  <c r="P1803"/>
  <c r="BK1803"/>
  <c r="J1803"/>
  <c r="BE1803"/>
  <c r="BI1800"/>
  <c r="BH1800"/>
  <c r="BG1800"/>
  <c r="BF1800"/>
  <c r="T1800"/>
  <c r="R1800"/>
  <c r="P1800"/>
  <c r="BK1800"/>
  <c r="J1800"/>
  <c r="BE1800"/>
  <c r="BI1794"/>
  <c r="BH1794"/>
  <c r="BG1794"/>
  <c r="BF1794"/>
  <c r="T1794"/>
  <c r="R1794"/>
  <c r="P1794"/>
  <c r="BK1794"/>
  <c r="J1794"/>
  <c r="BE1794"/>
  <c r="BI1788"/>
  <c r="BH1788"/>
  <c r="BG1788"/>
  <c r="BF1788"/>
  <c r="T1788"/>
  <c r="R1788"/>
  <c r="P1788"/>
  <c r="BK1788"/>
  <c r="J1788"/>
  <c r="BE1788"/>
  <c r="BI1787"/>
  <c r="BH1787"/>
  <c r="BG1787"/>
  <c r="BF1787"/>
  <c r="T1787"/>
  <c r="R1787"/>
  <c r="P1787"/>
  <c r="BK1787"/>
  <c r="J1787"/>
  <c r="BE1787"/>
  <c r="BI1786"/>
  <c r="BH1786"/>
  <c r="BG1786"/>
  <c r="BF1786"/>
  <c r="T1786"/>
  <c r="R1786"/>
  <c r="P1786"/>
  <c r="BK1786"/>
  <c r="J1786"/>
  <c r="BE1786"/>
  <c r="BI1783"/>
  <c r="BH1783"/>
  <c r="BG1783"/>
  <c r="BF1783"/>
  <c r="T1783"/>
  <c r="R1783"/>
  <c r="P1783"/>
  <c r="BK1783"/>
  <c r="J1783"/>
  <c r="BE1783"/>
  <c r="BI1780"/>
  <c r="BH1780"/>
  <c r="BG1780"/>
  <c r="BF1780"/>
  <c r="T1780"/>
  <c r="R1780"/>
  <c r="P1780"/>
  <c r="BK1780"/>
  <c r="J1780"/>
  <c r="BE1780"/>
  <c r="BI1777"/>
  <c r="BH1777"/>
  <c r="BG1777"/>
  <c r="BF1777"/>
  <c r="T1777"/>
  <c r="R1777"/>
  <c r="P1777"/>
  <c r="BK1777"/>
  <c r="J1777"/>
  <c r="BE1777"/>
  <c r="BI1765"/>
  <c r="BH1765"/>
  <c r="BG1765"/>
  <c r="BF1765"/>
  <c r="T1765"/>
  <c r="R1765"/>
  <c r="P1765"/>
  <c r="BK1765"/>
  <c r="J1765"/>
  <c r="BE1765"/>
  <c r="BI1762"/>
  <c r="BH1762"/>
  <c r="BG1762"/>
  <c r="BF1762"/>
  <c r="T1762"/>
  <c r="R1762"/>
  <c r="P1762"/>
  <c r="BK1762"/>
  <c r="J1762"/>
  <c r="BE1762"/>
  <c r="BI1761"/>
  <c r="BH1761"/>
  <c r="BG1761"/>
  <c r="BF1761"/>
  <c r="T1761"/>
  <c r="R1761"/>
  <c r="P1761"/>
  <c r="BK1761"/>
  <c r="J1761"/>
  <c r="BE1761"/>
  <c r="BI1758"/>
  <c r="BH1758"/>
  <c r="BG1758"/>
  <c r="BF1758"/>
  <c r="T1758"/>
  <c r="R1758"/>
  <c r="P1758"/>
  <c r="BK1758"/>
  <c r="J1758"/>
  <c r="BE1758"/>
  <c r="BI1755"/>
  <c r="BH1755"/>
  <c r="BG1755"/>
  <c r="BF1755"/>
  <c r="T1755"/>
  <c r="T1754"/>
  <c r="R1755"/>
  <c r="R1754"/>
  <c r="P1755"/>
  <c r="P1754"/>
  <c r="BK1755"/>
  <c r="BK1754"/>
  <c r="J1754"/>
  <c r="J1755"/>
  <c r="BE1755"/>
  <c r="J80"/>
  <c r="BI1753"/>
  <c r="BH1753"/>
  <c r="BG1753"/>
  <c r="BF1753"/>
  <c r="T1753"/>
  <c r="R1753"/>
  <c r="P1753"/>
  <c r="BK1753"/>
  <c r="J1753"/>
  <c r="BE1753"/>
  <c r="BI1752"/>
  <c r="BH1752"/>
  <c r="BG1752"/>
  <c r="BF1752"/>
  <c r="T1752"/>
  <c r="R1752"/>
  <c r="P1752"/>
  <c r="BK1752"/>
  <c r="J1752"/>
  <c r="BE1752"/>
  <c r="BI1751"/>
  <c r="BH1751"/>
  <c r="BG1751"/>
  <c r="BF1751"/>
  <c r="T1751"/>
  <c r="R1751"/>
  <c r="P1751"/>
  <c r="BK1751"/>
  <c r="J1751"/>
  <c r="BE1751"/>
  <c r="BI1750"/>
  <c r="BH1750"/>
  <c r="BG1750"/>
  <c r="BF1750"/>
  <c r="T1750"/>
  <c r="R1750"/>
  <c r="P1750"/>
  <c r="BK1750"/>
  <c r="J1750"/>
  <c r="BE1750"/>
  <c r="BI1749"/>
  <c r="BH1749"/>
  <c r="BG1749"/>
  <c r="BF1749"/>
  <c r="T1749"/>
  <c r="R1749"/>
  <c r="P1749"/>
  <c r="BK1749"/>
  <c r="J1749"/>
  <c r="BE1749"/>
  <c r="BI1748"/>
  <c r="BH1748"/>
  <c r="BG1748"/>
  <c r="BF1748"/>
  <c r="T1748"/>
  <c r="R1748"/>
  <c r="P1748"/>
  <c r="BK1748"/>
  <c r="J1748"/>
  <c r="BE1748"/>
  <c r="BI1747"/>
  <c r="BH1747"/>
  <c r="BG1747"/>
  <c r="BF1747"/>
  <c r="T1747"/>
  <c r="R1747"/>
  <c r="P1747"/>
  <c r="BK1747"/>
  <c r="J1747"/>
  <c r="BE1747"/>
  <c r="BI1746"/>
  <c r="BH1746"/>
  <c r="BG1746"/>
  <c r="BF1746"/>
  <c r="T1746"/>
  <c r="R1746"/>
  <c r="P1746"/>
  <c r="BK1746"/>
  <c r="J1746"/>
  <c r="BE1746"/>
  <c r="BI1745"/>
  <c r="BH1745"/>
  <c r="BG1745"/>
  <c r="BF1745"/>
  <c r="T1745"/>
  <c r="R1745"/>
  <c r="P1745"/>
  <c r="BK1745"/>
  <c r="J1745"/>
  <c r="BE1745"/>
  <c r="BI1744"/>
  <c r="BH1744"/>
  <c r="BG1744"/>
  <c r="BF1744"/>
  <c r="T1744"/>
  <c r="T1743"/>
  <c r="R1744"/>
  <c r="R1743"/>
  <c r="P1744"/>
  <c r="P1743"/>
  <c r="BK1744"/>
  <c r="BK1743"/>
  <c r="J1743"/>
  <c r="J1744"/>
  <c r="BE1744"/>
  <c r="J79"/>
  <c r="BI1742"/>
  <c r="BH1742"/>
  <c r="BG1742"/>
  <c r="BF1742"/>
  <c r="T1742"/>
  <c r="R1742"/>
  <c r="P1742"/>
  <c r="BK1742"/>
  <c r="J1742"/>
  <c r="BE1742"/>
  <c r="BI1739"/>
  <c r="BH1739"/>
  <c r="BG1739"/>
  <c r="BF1739"/>
  <c r="T1739"/>
  <c r="R1739"/>
  <c r="P1739"/>
  <c r="BK1739"/>
  <c r="J1739"/>
  <c r="BE1739"/>
  <c r="BI1736"/>
  <c r="BH1736"/>
  <c r="BG1736"/>
  <c r="BF1736"/>
  <c r="T1736"/>
  <c r="R1736"/>
  <c r="P1736"/>
  <c r="BK1736"/>
  <c r="J1736"/>
  <c r="BE1736"/>
  <c r="BI1735"/>
  <c r="BH1735"/>
  <c r="BG1735"/>
  <c r="BF1735"/>
  <c r="T1735"/>
  <c r="R1735"/>
  <c r="P1735"/>
  <c r="BK1735"/>
  <c r="J1735"/>
  <c r="BE1735"/>
  <c r="BI1732"/>
  <c r="BH1732"/>
  <c r="BG1732"/>
  <c r="BF1732"/>
  <c r="T1732"/>
  <c r="R1732"/>
  <c r="P1732"/>
  <c r="BK1732"/>
  <c r="J1732"/>
  <c r="BE1732"/>
  <c r="BI1729"/>
  <c r="BH1729"/>
  <c r="BG1729"/>
  <c r="BF1729"/>
  <c r="T1729"/>
  <c r="R1729"/>
  <c r="P1729"/>
  <c r="BK1729"/>
  <c r="J1729"/>
  <c r="BE1729"/>
  <c r="BI1728"/>
  <c r="BH1728"/>
  <c r="BG1728"/>
  <c r="BF1728"/>
  <c r="T1728"/>
  <c r="R1728"/>
  <c r="P1728"/>
  <c r="BK1728"/>
  <c r="J1728"/>
  <c r="BE1728"/>
  <c r="BI1727"/>
  <c r="BH1727"/>
  <c r="BG1727"/>
  <c r="BF1727"/>
  <c r="T1727"/>
  <c r="R1727"/>
  <c r="P1727"/>
  <c r="BK1727"/>
  <c r="J1727"/>
  <c r="BE1727"/>
  <c r="BI1722"/>
  <c r="BH1722"/>
  <c r="BG1722"/>
  <c r="BF1722"/>
  <c r="T1722"/>
  <c r="R1722"/>
  <c r="P1722"/>
  <c r="BK1722"/>
  <c r="J1722"/>
  <c r="BE1722"/>
  <c r="BI1721"/>
  <c r="BH1721"/>
  <c r="BG1721"/>
  <c r="BF1721"/>
  <c r="T1721"/>
  <c r="R1721"/>
  <c r="P1721"/>
  <c r="BK1721"/>
  <c r="J1721"/>
  <c r="BE1721"/>
  <c r="BI1719"/>
  <c r="BH1719"/>
  <c r="BG1719"/>
  <c r="BF1719"/>
  <c r="T1719"/>
  <c r="R1719"/>
  <c r="P1719"/>
  <c r="BK1719"/>
  <c r="J1719"/>
  <c r="BE1719"/>
  <c r="BI1716"/>
  <c r="BH1716"/>
  <c r="BG1716"/>
  <c r="BF1716"/>
  <c r="T1716"/>
  <c r="R1716"/>
  <c r="P1716"/>
  <c r="BK1716"/>
  <c r="J1716"/>
  <c r="BE1716"/>
  <c r="BI1714"/>
  <c r="BH1714"/>
  <c r="BG1714"/>
  <c r="BF1714"/>
  <c r="T1714"/>
  <c r="R1714"/>
  <c r="P1714"/>
  <c r="BK1714"/>
  <c r="J1714"/>
  <c r="BE1714"/>
  <c r="BI1709"/>
  <c r="BH1709"/>
  <c r="BG1709"/>
  <c r="BF1709"/>
  <c r="T1709"/>
  <c r="R1709"/>
  <c r="P1709"/>
  <c r="BK1709"/>
  <c r="J1709"/>
  <c r="BE1709"/>
  <c r="BI1708"/>
  <c r="BH1708"/>
  <c r="BG1708"/>
  <c r="BF1708"/>
  <c r="T1708"/>
  <c r="R1708"/>
  <c r="P1708"/>
  <c r="BK1708"/>
  <c r="J1708"/>
  <c r="BE1708"/>
  <c r="BI1703"/>
  <c r="BH1703"/>
  <c r="BG1703"/>
  <c r="BF1703"/>
  <c r="T1703"/>
  <c r="R1703"/>
  <c r="P1703"/>
  <c r="BK1703"/>
  <c r="J1703"/>
  <c r="BE1703"/>
  <c r="BI1697"/>
  <c r="BH1697"/>
  <c r="BG1697"/>
  <c r="BF1697"/>
  <c r="T1697"/>
  <c r="R1697"/>
  <c r="P1697"/>
  <c r="BK1697"/>
  <c r="J1697"/>
  <c r="BE1697"/>
  <c r="BI1694"/>
  <c r="BH1694"/>
  <c r="BG1694"/>
  <c r="BF1694"/>
  <c r="T1694"/>
  <c r="R1694"/>
  <c r="P1694"/>
  <c r="BK1694"/>
  <c r="J1694"/>
  <c r="BE1694"/>
  <c r="BI1688"/>
  <c r="BH1688"/>
  <c r="BG1688"/>
  <c r="BF1688"/>
  <c r="T1688"/>
  <c r="R1688"/>
  <c r="P1688"/>
  <c r="BK1688"/>
  <c r="J1688"/>
  <c r="BE1688"/>
  <c r="BI1685"/>
  <c r="BH1685"/>
  <c r="BG1685"/>
  <c r="BF1685"/>
  <c r="T1685"/>
  <c r="R1685"/>
  <c r="P1685"/>
  <c r="BK1685"/>
  <c r="J1685"/>
  <c r="BE1685"/>
  <c r="BI1681"/>
  <c r="BH1681"/>
  <c r="BG1681"/>
  <c r="BF1681"/>
  <c r="T1681"/>
  <c r="R1681"/>
  <c r="P1681"/>
  <c r="BK1681"/>
  <c r="J1681"/>
  <c r="BE1681"/>
  <c r="BI1674"/>
  <c r="BH1674"/>
  <c r="BG1674"/>
  <c r="BF1674"/>
  <c r="T1674"/>
  <c r="R1674"/>
  <c r="P1674"/>
  <c r="BK1674"/>
  <c r="J1674"/>
  <c r="BE1674"/>
  <c r="BI1664"/>
  <c r="BH1664"/>
  <c r="BG1664"/>
  <c r="BF1664"/>
  <c r="T1664"/>
  <c r="R1664"/>
  <c r="P1664"/>
  <c r="BK1664"/>
  <c r="J1664"/>
  <c r="BE1664"/>
  <c r="BI1655"/>
  <c r="BH1655"/>
  <c r="BG1655"/>
  <c r="BF1655"/>
  <c r="T1655"/>
  <c r="T1654"/>
  <c r="R1655"/>
  <c r="R1654"/>
  <c r="P1655"/>
  <c r="P1654"/>
  <c r="BK1655"/>
  <c r="BK1654"/>
  <c r="J1654"/>
  <c r="J1655"/>
  <c r="BE1655"/>
  <c r="J78"/>
  <c r="BI1653"/>
  <c r="BH1653"/>
  <c r="BG1653"/>
  <c r="BF1653"/>
  <c r="T1653"/>
  <c r="R1653"/>
  <c r="P1653"/>
  <c r="BK1653"/>
  <c r="J1653"/>
  <c r="BE1653"/>
  <c r="BI1645"/>
  <c r="BH1645"/>
  <c r="BG1645"/>
  <c r="BF1645"/>
  <c r="T1645"/>
  <c r="R1645"/>
  <c r="P1645"/>
  <c r="BK1645"/>
  <c r="J1645"/>
  <c r="BE1645"/>
  <c r="BI1644"/>
  <c r="BH1644"/>
  <c r="BG1644"/>
  <c r="BF1644"/>
  <c r="T1644"/>
  <c r="R1644"/>
  <c r="P1644"/>
  <c r="BK1644"/>
  <c r="J1644"/>
  <c r="BE1644"/>
  <c r="BI1635"/>
  <c r="BH1635"/>
  <c r="BG1635"/>
  <c r="BF1635"/>
  <c r="T1635"/>
  <c r="R1635"/>
  <c r="P1635"/>
  <c r="BK1635"/>
  <c r="J1635"/>
  <c r="BE1635"/>
  <c r="BI1632"/>
  <c r="BH1632"/>
  <c r="BG1632"/>
  <c r="BF1632"/>
  <c r="T1632"/>
  <c r="R1632"/>
  <c r="P1632"/>
  <c r="BK1632"/>
  <c r="J1632"/>
  <c r="BE1632"/>
  <c r="BI1629"/>
  <c r="BH1629"/>
  <c r="BG1629"/>
  <c r="BF1629"/>
  <c r="T1629"/>
  <c r="R1629"/>
  <c r="P1629"/>
  <c r="BK1629"/>
  <c r="J1629"/>
  <c r="BE1629"/>
  <c r="BI1625"/>
  <c r="BH1625"/>
  <c r="BG1625"/>
  <c r="BF1625"/>
  <c r="T1625"/>
  <c r="R1625"/>
  <c r="P1625"/>
  <c r="BK1625"/>
  <c r="J1625"/>
  <c r="BE1625"/>
  <c r="BI1621"/>
  <c r="BH1621"/>
  <c r="BG1621"/>
  <c r="BF1621"/>
  <c r="T1621"/>
  <c r="R1621"/>
  <c r="P1621"/>
  <c r="BK1621"/>
  <c r="J1621"/>
  <c r="BE1621"/>
  <c r="BI1618"/>
  <c r="BH1618"/>
  <c r="BG1618"/>
  <c r="BF1618"/>
  <c r="T1618"/>
  <c r="R1618"/>
  <c r="P1618"/>
  <c r="BK1618"/>
  <c r="J1618"/>
  <c r="BE1618"/>
  <c r="BI1607"/>
  <c r="BH1607"/>
  <c r="BG1607"/>
  <c r="BF1607"/>
  <c r="T1607"/>
  <c r="R1607"/>
  <c r="P1607"/>
  <c r="BK1607"/>
  <c r="J1607"/>
  <c r="BE1607"/>
  <c r="BI1604"/>
  <c r="BH1604"/>
  <c r="BG1604"/>
  <c r="BF1604"/>
  <c r="T1604"/>
  <c r="R1604"/>
  <c r="P1604"/>
  <c r="BK1604"/>
  <c r="J1604"/>
  <c r="BE1604"/>
  <c r="BI1601"/>
  <c r="BH1601"/>
  <c r="BG1601"/>
  <c r="BF1601"/>
  <c r="T1601"/>
  <c r="R1601"/>
  <c r="P1601"/>
  <c r="BK1601"/>
  <c r="J1601"/>
  <c r="BE1601"/>
  <c r="BI1593"/>
  <c r="BH1593"/>
  <c r="BG1593"/>
  <c r="BF1593"/>
  <c r="T1593"/>
  <c r="R1593"/>
  <c r="P1593"/>
  <c r="BK1593"/>
  <c r="J1593"/>
  <c r="BE1593"/>
  <c r="BI1589"/>
  <c r="BH1589"/>
  <c r="BG1589"/>
  <c r="BF1589"/>
  <c r="T1589"/>
  <c r="R1589"/>
  <c r="P1589"/>
  <c r="BK1589"/>
  <c r="J1589"/>
  <c r="BE1589"/>
  <c r="BI1565"/>
  <c r="BH1565"/>
  <c r="BG1565"/>
  <c r="BF1565"/>
  <c r="T1565"/>
  <c r="T1564"/>
  <c r="R1565"/>
  <c r="R1564"/>
  <c r="P1565"/>
  <c r="P1564"/>
  <c r="BK1565"/>
  <c r="BK1564"/>
  <c r="J1564"/>
  <c r="J1565"/>
  <c r="BE1565"/>
  <c r="J77"/>
  <c r="BI1563"/>
  <c r="BH1563"/>
  <c r="BG1563"/>
  <c r="BF1563"/>
  <c r="T1563"/>
  <c r="R1563"/>
  <c r="P1563"/>
  <c r="BK1563"/>
  <c r="J1563"/>
  <c r="BE1563"/>
  <c r="BI1560"/>
  <c r="BH1560"/>
  <c r="BG1560"/>
  <c r="BF1560"/>
  <c r="T1560"/>
  <c r="R1560"/>
  <c r="P1560"/>
  <c r="BK1560"/>
  <c r="J1560"/>
  <c r="BE1560"/>
  <c r="BI1557"/>
  <c r="BH1557"/>
  <c r="BG1557"/>
  <c r="BF1557"/>
  <c r="T1557"/>
  <c r="R1557"/>
  <c r="P1557"/>
  <c r="BK1557"/>
  <c r="J1557"/>
  <c r="BE1557"/>
  <c r="BI1554"/>
  <c r="BH1554"/>
  <c r="BG1554"/>
  <c r="BF1554"/>
  <c r="T1554"/>
  <c r="R1554"/>
  <c r="P1554"/>
  <c r="BK1554"/>
  <c r="J1554"/>
  <c r="BE1554"/>
  <c r="BI1546"/>
  <c r="BH1546"/>
  <c r="BG1546"/>
  <c r="BF1546"/>
  <c r="T1546"/>
  <c r="R1546"/>
  <c r="P1546"/>
  <c r="BK1546"/>
  <c r="J1546"/>
  <c r="BE1546"/>
  <c r="BI1545"/>
  <c r="BH1545"/>
  <c r="BG1545"/>
  <c r="BF1545"/>
  <c r="T1545"/>
  <c r="R1545"/>
  <c r="P1545"/>
  <c r="BK1545"/>
  <c r="J1545"/>
  <c r="BE1545"/>
  <c r="BI1542"/>
  <c r="BH1542"/>
  <c r="BG1542"/>
  <c r="BF1542"/>
  <c r="T1542"/>
  <c r="R1542"/>
  <c r="P1542"/>
  <c r="BK1542"/>
  <c r="J1542"/>
  <c r="BE1542"/>
  <c r="BI1539"/>
  <c r="BH1539"/>
  <c r="BG1539"/>
  <c r="BF1539"/>
  <c r="T1539"/>
  <c r="R1539"/>
  <c r="P1539"/>
  <c r="BK1539"/>
  <c r="J1539"/>
  <c r="BE1539"/>
  <c r="BI1536"/>
  <c r="BH1536"/>
  <c r="BG1536"/>
  <c r="BF1536"/>
  <c r="T1536"/>
  <c r="R1536"/>
  <c r="P1536"/>
  <c r="BK1536"/>
  <c r="J1536"/>
  <c r="BE1536"/>
  <c r="BI1530"/>
  <c r="BH1530"/>
  <c r="BG1530"/>
  <c r="BF1530"/>
  <c r="T1530"/>
  <c r="T1529"/>
  <c r="R1530"/>
  <c r="R1529"/>
  <c r="P1530"/>
  <c r="P1529"/>
  <c r="BK1530"/>
  <c r="BK1529"/>
  <c r="J1529"/>
  <c r="J1530"/>
  <c r="BE1530"/>
  <c r="J76"/>
  <c r="BI1528"/>
  <c r="BH1528"/>
  <c r="BG1528"/>
  <c r="BF1528"/>
  <c r="T1528"/>
  <c r="R1528"/>
  <c r="P1528"/>
  <c r="BK1528"/>
  <c r="J1528"/>
  <c r="BE1528"/>
  <c r="BI1525"/>
  <c r="BH1525"/>
  <c r="BG1525"/>
  <c r="BF1525"/>
  <c r="T1525"/>
  <c r="R1525"/>
  <c r="P1525"/>
  <c r="BK1525"/>
  <c r="J1525"/>
  <c r="BE1525"/>
  <c r="BI1519"/>
  <c r="BH1519"/>
  <c r="BG1519"/>
  <c r="BF1519"/>
  <c r="T1519"/>
  <c r="R1519"/>
  <c r="P1519"/>
  <c r="BK1519"/>
  <c r="J1519"/>
  <c r="BE1519"/>
  <c r="BI1513"/>
  <c r="BH1513"/>
  <c r="BG1513"/>
  <c r="BF1513"/>
  <c r="T1513"/>
  <c r="R1513"/>
  <c r="P1513"/>
  <c r="BK1513"/>
  <c r="J1513"/>
  <c r="BE1513"/>
  <c r="BI1510"/>
  <c r="BH1510"/>
  <c r="BG1510"/>
  <c r="BF1510"/>
  <c r="T1510"/>
  <c r="T1509"/>
  <c r="R1510"/>
  <c r="R1509"/>
  <c r="P1510"/>
  <c r="P1509"/>
  <c r="BK1510"/>
  <c r="BK1509"/>
  <c r="J1509"/>
  <c r="J1510"/>
  <c r="BE1510"/>
  <c r="J75"/>
  <c r="BI1508"/>
  <c r="BH1508"/>
  <c r="BG1508"/>
  <c r="BF1508"/>
  <c r="T1508"/>
  <c r="R1508"/>
  <c r="P1508"/>
  <c r="BK1508"/>
  <c r="J1508"/>
  <c r="BE1508"/>
  <c r="BI1492"/>
  <c r="BH1492"/>
  <c r="BG1492"/>
  <c r="BF1492"/>
  <c r="T1492"/>
  <c r="R1492"/>
  <c r="P1492"/>
  <c r="BK1492"/>
  <c r="J1492"/>
  <c r="BE1492"/>
  <c r="BI1461"/>
  <c r="BH1461"/>
  <c r="BG1461"/>
  <c r="BF1461"/>
  <c r="T1461"/>
  <c r="R1461"/>
  <c r="P1461"/>
  <c r="BK1461"/>
  <c r="J1461"/>
  <c r="BE1461"/>
  <c r="BI1438"/>
  <c r="BH1438"/>
  <c r="BG1438"/>
  <c r="BF1438"/>
  <c r="T1438"/>
  <c r="R1438"/>
  <c r="P1438"/>
  <c r="BK1438"/>
  <c r="J1438"/>
  <c r="BE1438"/>
  <c r="BI1412"/>
  <c r="BH1412"/>
  <c r="BG1412"/>
  <c r="BF1412"/>
  <c r="T1412"/>
  <c r="R1412"/>
  <c r="P1412"/>
  <c r="BK1412"/>
  <c r="J1412"/>
  <c r="BE1412"/>
  <c r="BI1408"/>
  <c r="BH1408"/>
  <c r="BG1408"/>
  <c r="BF1408"/>
  <c r="T1408"/>
  <c r="R1408"/>
  <c r="P1408"/>
  <c r="BK1408"/>
  <c r="J1408"/>
  <c r="BE1408"/>
  <c r="BI1392"/>
  <c r="BH1392"/>
  <c r="BG1392"/>
  <c r="BF1392"/>
  <c r="T1392"/>
  <c r="R1392"/>
  <c r="P1392"/>
  <c r="BK1392"/>
  <c r="J1392"/>
  <c r="BE1392"/>
  <c r="BI1377"/>
  <c r="BH1377"/>
  <c r="BG1377"/>
  <c r="BF1377"/>
  <c r="T1377"/>
  <c r="R1377"/>
  <c r="P1377"/>
  <c r="BK1377"/>
  <c r="J1377"/>
  <c r="BE1377"/>
  <c r="BI1367"/>
  <c r="BH1367"/>
  <c r="BG1367"/>
  <c r="BF1367"/>
  <c r="T1367"/>
  <c r="R1367"/>
  <c r="P1367"/>
  <c r="BK1367"/>
  <c r="J1367"/>
  <c r="BE1367"/>
  <c r="BI1361"/>
  <c r="BH1361"/>
  <c r="BG1361"/>
  <c r="BF1361"/>
  <c r="T1361"/>
  <c r="R1361"/>
  <c r="P1361"/>
  <c r="BK1361"/>
  <c r="J1361"/>
  <c r="BE1361"/>
  <c r="BI1355"/>
  <c r="BH1355"/>
  <c r="BG1355"/>
  <c r="BF1355"/>
  <c r="T1355"/>
  <c r="R1355"/>
  <c r="P1355"/>
  <c r="BK1355"/>
  <c r="J1355"/>
  <c r="BE1355"/>
  <c r="BI1351"/>
  <c r="BH1351"/>
  <c r="BG1351"/>
  <c r="BF1351"/>
  <c r="T1351"/>
  <c r="R1351"/>
  <c r="P1351"/>
  <c r="BK1351"/>
  <c r="J1351"/>
  <c r="BE1351"/>
  <c r="BI1347"/>
  <c r="BH1347"/>
  <c r="BG1347"/>
  <c r="BF1347"/>
  <c r="T1347"/>
  <c r="R1347"/>
  <c r="P1347"/>
  <c r="BK1347"/>
  <c r="J1347"/>
  <c r="BE1347"/>
  <c r="BI1343"/>
  <c r="BH1343"/>
  <c r="BG1343"/>
  <c r="BF1343"/>
  <c r="T1343"/>
  <c r="R1343"/>
  <c r="P1343"/>
  <c r="BK1343"/>
  <c r="J1343"/>
  <c r="BE1343"/>
  <c r="BI1337"/>
  <c r="BH1337"/>
  <c r="BG1337"/>
  <c r="BF1337"/>
  <c r="T1337"/>
  <c r="R1337"/>
  <c r="P1337"/>
  <c r="BK1337"/>
  <c r="J1337"/>
  <c r="BE1337"/>
  <c r="BI1325"/>
  <c r="BH1325"/>
  <c r="BG1325"/>
  <c r="BF1325"/>
  <c r="T1325"/>
  <c r="R1325"/>
  <c r="P1325"/>
  <c r="BK1325"/>
  <c r="J1325"/>
  <c r="BE1325"/>
  <c r="BI1317"/>
  <c r="BH1317"/>
  <c r="BG1317"/>
  <c r="BF1317"/>
  <c r="T1317"/>
  <c r="R1317"/>
  <c r="P1317"/>
  <c r="BK1317"/>
  <c r="J1317"/>
  <c r="BE1317"/>
  <c r="BI1313"/>
  <c r="BH1313"/>
  <c r="BG1313"/>
  <c r="BF1313"/>
  <c r="T1313"/>
  <c r="R1313"/>
  <c r="P1313"/>
  <c r="BK1313"/>
  <c r="J1313"/>
  <c r="BE1313"/>
  <c r="BI1309"/>
  <c r="BH1309"/>
  <c r="BG1309"/>
  <c r="BF1309"/>
  <c r="T1309"/>
  <c r="R1309"/>
  <c r="P1309"/>
  <c r="BK1309"/>
  <c r="J1309"/>
  <c r="BE1309"/>
  <c r="BI1306"/>
  <c r="BH1306"/>
  <c r="BG1306"/>
  <c r="BF1306"/>
  <c r="T1306"/>
  <c r="R1306"/>
  <c r="P1306"/>
  <c r="BK1306"/>
  <c r="J1306"/>
  <c r="BE1306"/>
  <c r="BI1302"/>
  <c r="BH1302"/>
  <c r="BG1302"/>
  <c r="BF1302"/>
  <c r="T1302"/>
  <c r="R1302"/>
  <c r="P1302"/>
  <c r="BK1302"/>
  <c r="J1302"/>
  <c r="BE1302"/>
  <c r="BI1298"/>
  <c r="BH1298"/>
  <c r="BG1298"/>
  <c r="BF1298"/>
  <c r="T1298"/>
  <c r="R1298"/>
  <c r="P1298"/>
  <c r="BK1298"/>
  <c r="J1298"/>
  <c r="BE1298"/>
  <c r="BI1291"/>
  <c r="BH1291"/>
  <c r="BG1291"/>
  <c r="BF1291"/>
  <c r="T1291"/>
  <c r="R1291"/>
  <c r="P1291"/>
  <c r="BK1291"/>
  <c r="J1291"/>
  <c r="BE1291"/>
  <c r="BI1280"/>
  <c r="BH1280"/>
  <c r="BG1280"/>
  <c r="BF1280"/>
  <c r="T1280"/>
  <c r="R1280"/>
  <c r="P1280"/>
  <c r="BK1280"/>
  <c r="J1280"/>
  <c r="BE1280"/>
  <c r="BI1264"/>
  <c r="BH1264"/>
  <c r="BG1264"/>
  <c r="BF1264"/>
  <c r="T1264"/>
  <c r="T1263"/>
  <c r="R1264"/>
  <c r="R1263"/>
  <c r="P1264"/>
  <c r="P1263"/>
  <c r="BK1264"/>
  <c r="BK1263"/>
  <c r="J1263"/>
  <c r="J1264"/>
  <c r="BE1264"/>
  <c r="J74"/>
  <c r="BI1262"/>
  <c r="BH1262"/>
  <c r="BG1262"/>
  <c r="BF1262"/>
  <c r="T1262"/>
  <c r="R1262"/>
  <c r="P1262"/>
  <c r="BK1262"/>
  <c r="J1262"/>
  <c r="BE1262"/>
  <c r="BI1261"/>
  <c r="BH1261"/>
  <c r="BG1261"/>
  <c r="BF1261"/>
  <c r="T1261"/>
  <c r="R1261"/>
  <c r="P1261"/>
  <c r="BK1261"/>
  <c r="J1261"/>
  <c r="BE1261"/>
  <c r="BI1255"/>
  <c r="BH1255"/>
  <c r="BG1255"/>
  <c r="BF1255"/>
  <c r="T1255"/>
  <c r="R1255"/>
  <c r="P1255"/>
  <c r="BK1255"/>
  <c r="J1255"/>
  <c r="BE1255"/>
  <c r="BI1251"/>
  <c r="BH1251"/>
  <c r="BG1251"/>
  <c r="BF1251"/>
  <c r="T1251"/>
  <c r="R1251"/>
  <c r="P1251"/>
  <c r="BK1251"/>
  <c r="J1251"/>
  <c r="BE1251"/>
  <c r="BI1248"/>
  <c r="BH1248"/>
  <c r="BG1248"/>
  <c r="BF1248"/>
  <c r="T1248"/>
  <c r="R1248"/>
  <c r="P1248"/>
  <c r="BK1248"/>
  <c r="J1248"/>
  <c r="BE1248"/>
  <c r="BI1245"/>
  <c r="BH1245"/>
  <c r="BG1245"/>
  <c r="BF1245"/>
  <c r="T1245"/>
  <c r="R1245"/>
  <c r="P1245"/>
  <c r="BK1245"/>
  <c r="J1245"/>
  <c r="BE1245"/>
  <c r="BI1242"/>
  <c r="BH1242"/>
  <c r="BG1242"/>
  <c r="BF1242"/>
  <c r="T1242"/>
  <c r="R1242"/>
  <c r="P1242"/>
  <c r="BK1242"/>
  <c r="J1242"/>
  <c r="BE1242"/>
  <c r="BI1239"/>
  <c r="BH1239"/>
  <c r="BG1239"/>
  <c r="BF1239"/>
  <c r="T1239"/>
  <c r="R1239"/>
  <c r="P1239"/>
  <c r="BK1239"/>
  <c r="J1239"/>
  <c r="BE1239"/>
  <c r="BI1234"/>
  <c r="BH1234"/>
  <c r="BG1234"/>
  <c r="BF1234"/>
  <c r="T1234"/>
  <c r="R1234"/>
  <c r="P1234"/>
  <c r="BK1234"/>
  <c r="J1234"/>
  <c r="BE1234"/>
  <c r="BI1231"/>
  <c r="BH1231"/>
  <c r="BG1231"/>
  <c r="BF1231"/>
  <c r="T1231"/>
  <c r="R1231"/>
  <c r="P1231"/>
  <c r="BK1231"/>
  <c r="J1231"/>
  <c r="BE1231"/>
  <c r="BI1228"/>
  <c r="BH1228"/>
  <c r="BG1228"/>
  <c r="BF1228"/>
  <c r="T1228"/>
  <c r="R1228"/>
  <c r="P1228"/>
  <c r="BK1228"/>
  <c r="J1228"/>
  <c r="BE1228"/>
  <c r="BI1227"/>
  <c r="BH1227"/>
  <c r="BG1227"/>
  <c r="BF1227"/>
  <c r="T1227"/>
  <c r="R1227"/>
  <c r="P1227"/>
  <c r="BK1227"/>
  <c r="J1227"/>
  <c r="BE1227"/>
  <c r="BI1226"/>
  <c r="BH1226"/>
  <c r="BG1226"/>
  <c r="BF1226"/>
  <c r="T1226"/>
  <c r="R1226"/>
  <c r="P1226"/>
  <c r="BK1226"/>
  <c r="J1226"/>
  <c r="BE1226"/>
  <c r="BI1223"/>
  <c r="BH1223"/>
  <c r="BG1223"/>
  <c r="BF1223"/>
  <c r="T1223"/>
  <c r="R1223"/>
  <c r="P1223"/>
  <c r="BK1223"/>
  <c r="J1223"/>
  <c r="BE1223"/>
  <c r="BI1220"/>
  <c r="BH1220"/>
  <c r="BG1220"/>
  <c r="BF1220"/>
  <c r="T1220"/>
  <c r="R1220"/>
  <c r="P1220"/>
  <c r="BK1220"/>
  <c r="J1220"/>
  <c r="BE1220"/>
  <c r="BI1217"/>
  <c r="BH1217"/>
  <c r="BG1217"/>
  <c r="BF1217"/>
  <c r="T1217"/>
  <c r="R1217"/>
  <c r="P1217"/>
  <c r="BK1217"/>
  <c r="J1217"/>
  <c r="BE1217"/>
  <c r="BI1213"/>
  <c r="BH1213"/>
  <c r="BG1213"/>
  <c r="BF1213"/>
  <c r="T1213"/>
  <c r="R1213"/>
  <c r="P1213"/>
  <c r="BK1213"/>
  <c r="J1213"/>
  <c r="BE1213"/>
  <c r="BI1206"/>
  <c r="BH1206"/>
  <c r="BG1206"/>
  <c r="BF1206"/>
  <c r="T1206"/>
  <c r="R1206"/>
  <c r="P1206"/>
  <c r="BK1206"/>
  <c r="J1206"/>
  <c r="BE1206"/>
  <c r="BI1204"/>
  <c r="BH1204"/>
  <c r="BG1204"/>
  <c r="BF1204"/>
  <c r="T1204"/>
  <c r="R1204"/>
  <c r="P1204"/>
  <c r="BK1204"/>
  <c r="J1204"/>
  <c r="BE1204"/>
  <c r="BI1201"/>
  <c r="BH1201"/>
  <c r="BG1201"/>
  <c r="BF1201"/>
  <c r="T1201"/>
  <c r="R1201"/>
  <c r="P1201"/>
  <c r="BK1201"/>
  <c r="J1201"/>
  <c r="BE1201"/>
  <c r="BI1200"/>
  <c r="BH1200"/>
  <c r="BG1200"/>
  <c r="BF1200"/>
  <c r="T1200"/>
  <c r="R1200"/>
  <c r="P1200"/>
  <c r="BK1200"/>
  <c r="J1200"/>
  <c r="BE1200"/>
  <c r="BI1190"/>
  <c r="BH1190"/>
  <c r="BG1190"/>
  <c r="BF1190"/>
  <c r="T1190"/>
  <c r="R1190"/>
  <c r="P1190"/>
  <c r="BK1190"/>
  <c r="J1190"/>
  <c r="BE1190"/>
  <c r="BI1171"/>
  <c r="BH1171"/>
  <c r="BG1171"/>
  <c r="BF1171"/>
  <c r="T1171"/>
  <c r="R1171"/>
  <c r="P1171"/>
  <c r="BK1171"/>
  <c r="J1171"/>
  <c r="BE1171"/>
  <c r="BI1145"/>
  <c r="BH1145"/>
  <c r="BG1145"/>
  <c r="BF1145"/>
  <c r="T1145"/>
  <c r="T1144"/>
  <c r="R1145"/>
  <c r="R1144"/>
  <c r="P1145"/>
  <c r="P1144"/>
  <c r="BK1145"/>
  <c r="BK1144"/>
  <c r="J1144"/>
  <c r="J1145"/>
  <c r="BE1145"/>
  <c r="J73"/>
  <c r="BI1143"/>
  <c r="BH1143"/>
  <c r="BG1143"/>
  <c r="BF1143"/>
  <c r="T1143"/>
  <c r="R1143"/>
  <c r="P1143"/>
  <c r="BK1143"/>
  <c r="J1143"/>
  <c r="BE1143"/>
  <c r="BI1136"/>
  <c r="BH1136"/>
  <c r="BG1136"/>
  <c r="BF1136"/>
  <c r="T1136"/>
  <c r="R1136"/>
  <c r="P1136"/>
  <c r="BK1136"/>
  <c r="J1136"/>
  <c r="BE1136"/>
  <c r="BI1117"/>
  <c r="BH1117"/>
  <c r="BG1117"/>
  <c r="BF1117"/>
  <c r="T1117"/>
  <c r="R1117"/>
  <c r="P1117"/>
  <c r="BK1117"/>
  <c r="J1117"/>
  <c r="BE1117"/>
  <c r="BI1099"/>
  <c r="BH1099"/>
  <c r="BG1099"/>
  <c r="BF1099"/>
  <c r="T1099"/>
  <c r="R1099"/>
  <c r="P1099"/>
  <c r="BK1099"/>
  <c r="J1099"/>
  <c r="BE1099"/>
  <c r="BI1095"/>
  <c r="BH1095"/>
  <c r="BG1095"/>
  <c r="BF1095"/>
  <c r="T1095"/>
  <c r="R1095"/>
  <c r="P1095"/>
  <c r="BK1095"/>
  <c r="J1095"/>
  <c r="BE1095"/>
  <c r="BI1092"/>
  <c r="BH1092"/>
  <c r="BG1092"/>
  <c r="BF1092"/>
  <c r="T1092"/>
  <c r="R1092"/>
  <c r="P1092"/>
  <c r="BK1092"/>
  <c r="J1092"/>
  <c r="BE1092"/>
  <c r="BI1084"/>
  <c r="BH1084"/>
  <c r="BG1084"/>
  <c r="BF1084"/>
  <c r="T1084"/>
  <c r="R1084"/>
  <c r="P1084"/>
  <c r="BK1084"/>
  <c r="J1084"/>
  <c r="BE1084"/>
  <c r="BI1081"/>
  <c r="BH1081"/>
  <c r="BG1081"/>
  <c r="BF1081"/>
  <c r="T1081"/>
  <c r="R1081"/>
  <c r="P1081"/>
  <c r="BK1081"/>
  <c r="J1081"/>
  <c r="BE1081"/>
  <c r="BI1059"/>
  <c r="BH1059"/>
  <c r="BG1059"/>
  <c r="BF1059"/>
  <c r="T1059"/>
  <c r="T1058"/>
  <c r="R1059"/>
  <c r="R1058"/>
  <c r="P1059"/>
  <c r="P1058"/>
  <c r="BK1059"/>
  <c r="BK1058"/>
  <c r="J1058"/>
  <c r="J1059"/>
  <c r="BE1059"/>
  <c r="J72"/>
  <c r="BI1057"/>
  <c r="BH1057"/>
  <c r="BG1057"/>
  <c r="BF1057"/>
  <c r="T1057"/>
  <c r="R1057"/>
  <c r="P1057"/>
  <c r="BK1057"/>
  <c r="J1057"/>
  <c r="BE1057"/>
  <c r="BI1056"/>
  <c r="BH1056"/>
  <c r="BG1056"/>
  <c r="BF1056"/>
  <c r="T1056"/>
  <c r="R1056"/>
  <c r="P1056"/>
  <c r="BK1056"/>
  <c r="J1056"/>
  <c r="BE1056"/>
  <c r="BI1055"/>
  <c r="BH1055"/>
  <c r="BG1055"/>
  <c r="BF1055"/>
  <c r="T1055"/>
  <c r="R1055"/>
  <c r="P1055"/>
  <c r="BK1055"/>
  <c r="J1055"/>
  <c r="BE1055"/>
  <c r="BI1054"/>
  <c r="BH1054"/>
  <c r="BG1054"/>
  <c r="BF1054"/>
  <c r="T1054"/>
  <c r="R1054"/>
  <c r="P1054"/>
  <c r="BK1054"/>
  <c r="J1054"/>
  <c r="BE1054"/>
  <c r="BI1043"/>
  <c r="BH1043"/>
  <c r="BG1043"/>
  <c r="BF1043"/>
  <c r="T1043"/>
  <c r="R1043"/>
  <c r="P1043"/>
  <c r="BK1043"/>
  <c r="J1043"/>
  <c r="BE1043"/>
  <c r="BI1036"/>
  <c r="BH1036"/>
  <c r="BG1036"/>
  <c r="BF1036"/>
  <c r="T1036"/>
  <c r="R1036"/>
  <c r="P1036"/>
  <c r="BK1036"/>
  <c r="J1036"/>
  <c r="BE1036"/>
  <c r="BI1030"/>
  <c r="BH1030"/>
  <c r="BG1030"/>
  <c r="BF1030"/>
  <c r="T1030"/>
  <c r="R1030"/>
  <c r="P1030"/>
  <c r="BK1030"/>
  <c r="J1030"/>
  <c r="BE1030"/>
  <c r="BI1027"/>
  <c r="BH1027"/>
  <c r="BG1027"/>
  <c r="BF1027"/>
  <c r="T1027"/>
  <c r="R1027"/>
  <c r="P1027"/>
  <c r="BK1027"/>
  <c r="J1027"/>
  <c r="BE1027"/>
  <c r="BI1026"/>
  <c r="BH1026"/>
  <c r="BG1026"/>
  <c r="BF1026"/>
  <c r="T1026"/>
  <c r="R1026"/>
  <c r="P1026"/>
  <c r="BK1026"/>
  <c r="J1026"/>
  <c r="BE1026"/>
  <c r="BI1025"/>
  <c r="BH1025"/>
  <c r="BG1025"/>
  <c r="BF1025"/>
  <c r="T1025"/>
  <c r="R1025"/>
  <c r="P1025"/>
  <c r="BK1025"/>
  <c r="J1025"/>
  <c r="BE1025"/>
  <c r="BI1024"/>
  <c r="BH1024"/>
  <c r="BG1024"/>
  <c r="BF1024"/>
  <c r="T1024"/>
  <c r="R1024"/>
  <c r="P1024"/>
  <c r="BK1024"/>
  <c r="J1024"/>
  <c r="BE1024"/>
  <c r="BI1020"/>
  <c r="BH1020"/>
  <c r="BG1020"/>
  <c r="BF1020"/>
  <c r="T1020"/>
  <c r="R1020"/>
  <c r="P1020"/>
  <c r="BK1020"/>
  <c r="J1020"/>
  <c r="BE1020"/>
  <c r="BI1010"/>
  <c r="BH1010"/>
  <c r="BG1010"/>
  <c r="BF1010"/>
  <c r="T1010"/>
  <c r="R1010"/>
  <c r="P1010"/>
  <c r="BK1010"/>
  <c r="J1010"/>
  <c r="BE1010"/>
  <c r="BI1004"/>
  <c r="BH1004"/>
  <c r="BG1004"/>
  <c r="BF1004"/>
  <c r="T1004"/>
  <c r="R1004"/>
  <c r="P1004"/>
  <c r="BK1004"/>
  <c r="J1004"/>
  <c r="BE1004"/>
  <c r="BI998"/>
  <c r="BH998"/>
  <c r="BG998"/>
  <c r="BF998"/>
  <c r="T998"/>
  <c r="R998"/>
  <c r="P998"/>
  <c r="BK998"/>
  <c r="J998"/>
  <c r="BE998"/>
  <c r="BI995"/>
  <c r="BH995"/>
  <c r="BG995"/>
  <c r="BF995"/>
  <c r="T995"/>
  <c r="R995"/>
  <c r="P995"/>
  <c r="BK995"/>
  <c r="J995"/>
  <c r="BE995"/>
  <c r="BI992"/>
  <c r="BH992"/>
  <c r="BG992"/>
  <c r="BF992"/>
  <c r="T992"/>
  <c r="R992"/>
  <c r="P992"/>
  <c r="BK992"/>
  <c r="J992"/>
  <c r="BE992"/>
  <c r="BI986"/>
  <c r="BH986"/>
  <c r="BG986"/>
  <c r="BF986"/>
  <c r="T986"/>
  <c r="R986"/>
  <c r="P986"/>
  <c r="BK986"/>
  <c r="J986"/>
  <c r="BE986"/>
  <c r="BI985"/>
  <c r="BH985"/>
  <c r="BG985"/>
  <c r="BF985"/>
  <c r="T985"/>
  <c r="R985"/>
  <c r="P985"/>
  <c r="BK985"/>
  <c r="J985"/>
  <c r="BE985"/>
  <c r="BI981"/>
  <c r="BH981"/>
  <c r="BG981"/>
  <c r="BF981"/>
  <c r="T981"/>
  <c r="R981"/>
  <c r="P981"/>
  <c r="BK981"/>
  <c r="J981"/>
  <c r="BE981"/>
  <c r="BI970"/>
  <c r="BH970"/>
  <c r="BG970"/>
  <c r="BF970"/>
  <c r="T970"/>
  <c r="R970"/>
  <c r="P970"/>
  <c r="BK970"/>
  <c r="J970"/>
  <c r="BE970"/>
  <c r="BI964"/>
  <c r="BH964"/>
  <c r="BG964"/>
  <c r="BF964"/>
  <c r="T964"/>
  <c r="R964"/>
  <c r="P964"/>
  <c r="BK964"/>
  <c r="J964"/>
  <c r="BE964"/>
  <c r="BI963"/>
  <c r="BH963"/>
  <c r="BG963"/>
  <c r="BF963"/>
  <c r="T963"/>
  <c r="R963"/>
  <c r="P963"/>
  <c r="BK963"/>
  <c r="J963"/>
  <c r="BE963"/>
  <c r="BI962"/>
  <c r="BH962"/>
  <c r="BG962"/>
  <c r="BF962"/>
  <c r="T962"/>
  <c r="R962"/>
  <c r="P962"/>
  <c r="BK962"/>
  <c r="J962"/>
  <c r="BE962"/>
  <c r="BI958"/>
  <c r="BH958"/>
  <c r="BG958"/>
  <c r="BF958"/>
  <c r="T958"/>
  <c r="R958"/>
  <c r="P958"/>
  <c r="BK958"/>
  <c r="J958"/>
  <c r="BE958"/>
  <c r="BI933"/>
  <c r="BH933"/>
  <c r="BG933"/>
  <c r="BF933"/>
  <c r="T933"/>
  <c r="T932"/>
  <c r="T931"/>
  <c r="R933"/>
  <c r="R932"/>
  <c r="R931"/>
  <c r="P933"/>
  <c r="P932"/>
  <c r="P931"/>
  <c r="BK933"/>
  <c r="BK932"/>
  <c r="J932"/>
  <c r="BK931"/>
  <c r="J931"/>
  <c r="J933"/>
  <c r="BE933"/>
  <c r="J71"/>
  <c r="J70"/>
  <c r="BI930"/>
  <c r="BH930"/>
  <c r="BG930"/>
  <c r="BF930"/>
  <c r="T930"/>
  <c r="T929"/>
  <c r="R930"/>
  <c r="R929"/>
  <c r="P930"/>
  <c r="P929"/>
  <c r="BK930"/>
  <c r="BK929"/>
  <c r="J929"/>
  <c r="J930"/>
  <c r="BE930"/>
  <c r="J69"/>
  <c r="BI928"/>
  <c r="BH928"/>
  <c r="BG928"/>
  <c r="BF928"/>
  <c r="T928"/>
  <c r="R928"/>
  <c r="P928"/>
  <c r="BK928"/>
  <c r="J928"/>
  <c r="BE928"/>
  <c r="BI927"/>
  <c r="BH927"/>
  <c r="BG927"/>
  <c r="BF927"/>
  <c r="T927"/>
  <c r="R927"/>
  <c r="P927"/>
  <c r="BK927"/>
  <c r="J927"/>
  <c r="BE927"/>
  <c r="BI924"/>
  <c r="BH924"/>
  <c r="BG924"/>
  <c r="BF924"/>
  <c r="T924"/>
  <c r="R924"/>
  <c r="P924"/>
  <c r="BK924"/>
  <c r="J924"/>
  <c r="BE924"/>
  <c r="BI923"/>
  <c r="BH923"/>
  <c r="BG923"/>
  <c r="BF923"/>
  <c r="T923"/>
  <c r="R923"/>
  <c r="P923"/>
  <c r="BK923"/>
  <c r="J923"/>
  <c r="BE923"/>
  <c r="BI922"/>
  <c r="BH922"/>
  <c r="BG922"/>
  <c r="BF922"/>
  <c r="T922"/>
  <c r="T921"/>
  <c r="R922"/>
  <c r="R921"/>
  <c r="P922"/>
  <c r="P921"/>
  <c r="BK922"/>
  <c r="BK921"/>
  <c r="J921"/>
  <c r="J922"/>
  <c r="BE922"/>
  <c r="J68"/>
  <c r="BI920"/>
  <c r="BH920"/>
  <c r="BG920"/>
  <c r="BF920"/>
  <c r="T920"/>
  <c r="R920"/>
  <c r="P920"/>
  <c r="BK920"/>
  <c r="J920"/>
  <c r="BE920"/>
  <c r="BI915"/>
  <c r="BH915"/>
  <c r="BG915"/>
  <c r="BF915"/>
  <c r="T915"/>
  <c r="R915"/>
  <c r="P915"/>
  <c r="BK915"/>
  <c r="J915"/>
  <c r="BE915"/>
  <c r="BI910"/>
  <c r="BH910"/>
  <c r="BG910"/>
  <c r="BF910"/>
  <c r="T910"/>
  <c r="R910"/>
  <c r="P910"/>
  <c r="BK910"/>
  <c r="J910"/>
  <c r="BE910"/>
  <c r="BI903"/>
  <c r="BH903"/>
  <c r="BG903"/>
  <c r="BF903"/>
  <c r="T903"/>
  <c r="R903"/>
  <c r="P903"/>
  <c r="BK903"/>
  <c r="J903"/>
  <c r="BE903"/>
  <c r="BI899"/>
  <c r="BH899"/>
  <c r="BG899"/>
  <c r="BF899"/>
  <c r="T899"/>
  <c r="R899"/>
  <c r="P899"/>
  <c r="BK899"/>
  <c r="J899"/>
  <c r="BE899"/>
  <c r="BI893"/>
  <c r="BH893"/>
  <c r="BG893"/>
  <c r="BF893"/>
  <c r="T893"/>
  <c r="R893"/>
  <c r="P893"/>
  <c r="BK893"/>
  <c r="J893"/>
  <c r="BE893"/>
  <c r="BI890"/>
  <c r="BH890"/>
  <c r="BG890"/>
  <c r="BF890"/>
  <c r="T890"/>
  <c r="R890"/>
  <c r="P890"/>
  <c r="BK890"/>
  <c r="J890"/>
  <c r="BE890"/>
  <c r="BI887"/>
  <c r="BH887"/>
  <c r="BG887"/>
  <c r="BF887"/>
  <c r="T887"/>
  <c r="R887"/>
  <c r="P887"/>
  <c r="BK887"/>
  <c r="J887"/>
  <c r="BE887"/>
  <c r="BI881"/>
  <c r="BH881"/>
  <c r="BG881"/>
  <c r="BF881"/>
  <c r="T881"/>
  <c r="R881"/>
  <c r="P881"/>
  <c r="BK881"/>
  <c r="J881"/>
  <c r="BE881"/>
  <c r="BI878"/>
  <c r="BH878"/>
  <c r="BG878"/>
  <c r="BF878"/>
  <c r="T878"/>
  <c r="R878"/>
  <c r="P878"/>
  <c r="BK878"/>
  <c r="J878"/>
  <c r="BE878"/>
  <c r="BI866"/>
  <c r="BH866"/>
  <c r="BG866"/>
  <c r="BF866"/>
  <c r="T866"/>
  <c r="R866"/>
  <c r="P866"/>
  <c r="BK866"/>
  <c r="J866"/>
  <c r="BE866"/>
  <c r="BI863"/>
  <c r="BH863"/>
  <c r="BG863"/>
  <c r="BF863"/>
  <c r="T863"/>
  <c r="R863"/>
  <c r="P863"/>
  <c r="BK863"/>
  <c r="J863"/>
  <c r="BE863"/>
  <c r="BI860"/>
  <c r="BH860"/>
  <c r="BG860"/>
  <c r="BF860"/>
  <c r="T860"/>
  <c r="R860"/>
  <c r="P860"/>
  <c r="BK860"/>
  <c r="J860"/>
  <c r="BE860"/>
  <c r="BI857"/>
  <c r="BH857"/>
  <c r="BG857"/>
  <c r="BF857"/>
  <c r="T857"/>
  <c r="R857"/>
  <c r="P857"/>
  <c r="BK857"/>
  <c r="J857"/>
  <c r="BE857"/>
  <c r="BI855"/>
  <c r="BH855"/>
  <c r="BG855"/>
  <c r="BF855"/>
  <c r="T855"/>
  <c r="R855"/>
  <c r="P855"/>
  <c r="BK855"/>
  <c r="J855"/>
  <c r="BE855"/>
  <c r="BI852"/>
  <c r="BH852"/>
  <c r="BG852"/>
  <c r="BF852"/>
  <c r="T852"/>
  <c r="R852"/>
  <c r="P852"/>
  <c r="BK852"/>
  <c r="J852"/>
  <c r="BE852"/>
  <c r="BI849"/>
  <c r="BH849"/>
  <c r="BG849"/>
  <c r="BF849"/>
  <c r="T849"/>
  <c r="R849"/>
  <c r="P849"/>
  <c r="BK849"/>
  <c r="J849"/>
  <c r="BE849"/>
  <c r="BI842"/>
  <c r="BH842"/>
  <c r="BG842"/>
  <c r="BF842"/>
  <c r="T842"/>
  <c r="R842"/>
  <c r="P842"/>
  <c r="BK842"/>
  <c r="J842"/>
  <c r="BE842"/>
  <c r="BI837"/>
  <c r="BH837"/>
  <c r="BG837"/>
  <c r="BF837"/>
  <c r="T837"/>
  <c r="R837"/>
  <c r="P837"/>
  <c r="BK837"/>
  <c r="J837"/>
  <c r="BE837"/>
  <c r="BI825"/>
  <c r="BH825"/>
  <c r="BG825"/>
  <c r="BF825"/>
  <c r="T825"/>
  <c r="R825"/>
  <c r="P825"/>
  <c r="BK825"/>
  <c r="J825"/>
  <c r="BE825"/>
  <c r="BI822"/>
  <c r="BH822"/>
  <c r="BG822"/>
  <c r="BF822"/>
  <c r="T822"/>
  <c r="R822"/>
  <c r="P822"/>
  <c r="BK822"/>
  <c r="J822"/>
  <c r="BE822"/>
  <c r="BI819"/>
  <c r="BH819"/>
  <c r="BG819"/>
  <c r="BF819"/>
  <c r="T819"/>
  <c r="T818"/>
  <c r="R819"/>
  <c r="R818"/>
  <c r="P819"/>
  <c r="P818"/>
  <c r="BK819"/>
  <c r="BK818"/>
  <c r="J818"/>
  <c r="J819"/>
  <c r="BE819"/>
  <c r="J67"/>
  <c r="BI817"/>
  <c r="BH817"/>
  <c r="BG817"/>
  <c r="BF817"/>
  <c r="T817"/>
  <c r="R817"/>
  <c r="P817"/>
  <c r="BK817"/>
  <c r="J817"/>
  <c r="BE817"/>
  <c r="BI814"/>
  <c r="BH814"/>
  <c r="BG814"/>
  <c r="BF814"/>
  <c r="T814"/>
  <c r="R814"/>
  <c r="P814"/>
  <c r="BK814"/>
  <c r="J814"/>
  <c r="BE814"/>
  <c r="BI811"/>
  <c r="BH811"/>
  <c r="BG811"/>
  <c r="BF811"/>
  <c r="T811"/>
  <c r="R811"/>
  <c r="P811"/>
  <c r="BK811"/>
  <c r="J811"/>
  <c r="BE811"/>
  <c r="BI809"/>
  <c r="BH809"/>
  <c r="BG809"/>
  <c r="BF809"/>
  <c r="T809"/>
  <c r="R809"/>
  <c r="P809"/>
  <c r="BK809"/>
  <c r="J809"/>
  <c r="BE809"/>
  <c r="BI806"/>
  <c r="BH806"/>
  <c r="BG806"/>
  <c r="BF806"/>
  <c r="T806"/>
  <c r="R806"/>
  <c r="P806"/>
  <c r="BK806"/>
  <c r="J806"/>
  <c r="BE806"/>
  <c r="BI805"/>
  <c r="BH805"/>
  <c r="BG805"/>
  <c r="BF805"/>
  <c r="T805"/>
  <c r="R805"/>
  <c r="P805"/>
  <c r="BK805"/>
  <c r="J805"/>
  <c r="BE805"/>
  <c r="BI804"/>
  <c r="BH804"/>
  <c r="BG804"/>
  <c r="BF804"/>
  <c r="T804"/>
  <c r="R804"/>
  <c r="P804"/>
  <c r="BK804"/>
  <c r="J804"/>
  <c r="BE804"/>
  <c r="BI803"/>
  <c r="BH803"/>
  <c r="BG803"/>
  <c r="BF803"/>
  <c r="T803"/>
  <c r="R803"/>
  <c r="P803"/>
  <c r="BK803"/>
  <c r="J803"/>
  <c r="BE803"/>
  <c r="BI802"/>
  <c r="BH802"/>
  <c r="BG802"/>
  <c r="BF802"/>
  <c r="T802"/>
  <c r="T801"/>
  <c r="R802"/>
  <c r="R801"/>
  <c r="P802"/>
  <c r="P801"/>
  <c r="BK802"/>
  <c r="BK801"/>
  <c r="J801"/>
  <c r="J802"/>
  <c r="BE802"/>
  <c r="J66"/>
  <c r="BI800"/>
  <c r="BH800"/>
  <c r="BG800"/>
  <c r="BF800"/>
  <c r="T800"/>
  <c r="R800"/>
  <c r="P800"/>
  <c r="BK800"/>
  <c r="J800"/>
  <c r="BE800"/>
  <c r="BI799"/>
  <c r="BH799"/>
  <c r="BG799"/>
  <c r="BF799"/>
  <c r="T799"/>
  <c r="R799"/>
  <c r="P799"/>
  <c r="BK799"/>
  <c r="J799"/>
  <c r="BE799"/>
  <c r="BI796"/>
  <c r="BH796"/>
  <c r="BG796"/>
  <c r="BF796"/>
  <c r="T796"/>
  <c r="R796"/>
  <c r="P796"/>
  <c r="BK796"/>
  <c r="J796"/>
  <c r="BE796"/>
  <c r="BI795"/>
  <c r="BH795"/>
  <c r="BG795"/>
  <c r="BF795"/>
  <c r="T795"/>
  <c r="R795"/>
  <c r="P795"/>
  <c r="BK795"/>
  <c r="J795"/>
  <c r="BE795"/>
  <c r="BI794"/>
  <c r="BH794"/>
  <c r="BG794"/>
  <c r="BF794"/>
  <c r="T794"/>
  <c r="R794"/>
  <c r="P794"/>
  <c r="BK794"/>
  <c r="J794"/>
  <c r="BE794"/>
  <c r="BI791"/>
  <c r="BH791"/>
  <c r="BG791"/>
  <c r="BF791"/>
  <c r="T791"/>
  <c r="R791"/>
  <c r="P791"/>
  <c r="BK791"/>
  <c r="J791"/>
  <c r="BE791"/>
  <c r="BI774"/>
  <c r="BH774"/>
  <c r="BG774"/>
  <c r="BF774"/>
  <c r="T774"/>
  <c r="T773"/>
  <c r="R774"/>
  <c r="R773"/>
  <c r="P774"/>
  <c r="P773"/>
  <c r="BK774"/>
  <c r="BK773"/>
  <c r="J773"/>
  <c r="J774"/>
  <c r="BE774"/>
  <c r="J65"/>
  <c r="BI770"/>
  <c r="BH770"/>
  <c r="BG770"/>
  <c r="BF770"/>
  <c r="T770"/>
  <c r="R770"/>
  <c r="P770"/>
  <c r="BK770"/>
  <c r="J770"/>
  <c r="BE770"/>
  <c r="BI767"/>
  <c r="BH767"/>
  <c r="BG767"/>
  <c r="BF767"/>
  <c r="T767"/>
  <c r="R767"/>
  <c r="P767"/>
  <c r="BK767"/>
  <c r="J767"/>
  <c r="BE767"/>
  <c r="BI763"/>
  <c r="BH763"/>
  <c r="BG763"/>
  <c r="BF763"/>
  <c r="T763"/>
  <c r="R763"/>
  <c r="P763"/>
  <c r="BK763"/>
  <c r="J763"/>
  <c r="BE763"/>
  <c r="BI759"/>
  <c r="BH759"/>
  <c r="BG759"/>
  <c r="BF759"/>
  <c r="T759"/>
  <c r="R759"/>
  <c r="P759"/>
  <c r="BK759"/>
  <c r="J759"/>
  <c r="BE759"/>
  <c r="BI755"/>
  <c r="BH755"/>
  <c r="BG755"/>
  <c r="BF755"/>
  <c r="T755"/>
  <c r="R755"/>
  <c r="P755"/>
  <c r="BK755"/>
  <c r="J755"/>
  <c r="BE755"/>
  <c r="BI751"/>
  <c r="BH751"/>
  <c r="BG751"/>
  <c r="BF751"/>
  <c r="T751"/>
  <c r="R751"/>
  <c r="P751"/>
  <c r="BK751"/>
  <c r="J751"/>
  <c r="BE751"/>
  <c r="BI747"/>
  <c r="BH747"/>
  <c r="BG747"/>
  <c r="BF747"/>
  <c r="T747"/>
  <c r="R747"/>
  <c r="P747"/>
  <c r="BK747"/>
  <c r="J747"/>
  <c r="BE747"/>
  <c r="BI743"/>
  <c r="BH743"/>
  <c r="BG743"/>
  <c r="BF743"/>
  <c r="T743"/>
  <c r="R743"/>
  <c r="P743"/>
  <c r="BK743"/>
  <c r="J743"/>
  <c r="BE743"/>
  <c r="BI742"/>
  <c r="BH742"/>
  <c r="BG742"/>
  <c r="BF742"/>
  <c r="T742"/>
  <c r="R742"/>
  <c r="P742"/>
  <c r="BK742"/>
  <c r="J742"/>
  <c r="BE742"/>
  <c r="BI736"/>
  <c r="BH736"/>
  <c r="BG736"/>
  <c r="BF736"/>
  <c r="T736"/>
  <c r="R736"/>
  <c r="P736"/>
  <c r="BK736"/>
  <c r="J736"/>
  <c r="BE736"/>
  <c r="BI732"/>
  <c r="BH732"/>
  <c r="BG732"/>
  <c r="BF732"/>
  <c r="T732"/>
  <c r="R732"/>
  <c r="P732"/>
  <c r="BK732"/>
  <c r="J732"/>
  <c r="BE732"/>
  <c r="BI731"/>
  <c r="BH731"/>
  <c r="BG731"/>
  <c r="BF731"/>
  <c r="T731"/>
  <c r="R731"/>
  <c r="P731"/>
  <c r="BK731"/>
  <c r="J731"/>
  <c r="BE731"/>
  <c r="BI728"/>
  <c r="BH728"/>
  <c r="BG728"/>
  <c r="BF728"/>
  <c r="T728"/>
  <c r="R728"/>
  <c r="P728"/>
  <c r="BK728"/>
  <c r="J728"/>
  <c r="BE728"/>
  <c r="BI725"/>
  <c r="BH725"/>
  <c r="BG725"/>
  <c r="BF725"/>
  <c r="T725"/>
  <c r="R725"/>
  <c r="P725"/>
  <c r="BK725"/>
  <c r="J725"/>
  <c r="BE725"/>
  <c r="BI722"/>
  <c r="BH722"/>
  <c r="BG722"/>
  <c r="BF722"/>
  <c r="T722"/>
  <c r="R722"/>
  <c r="P722"/>
  <c r="BK722"/>
  <c r="J722"/>
  <c r="BE722"/>
  <c r="BI716"/>
  <c r="BH716"/>
  <c r="BG716"/>
  <c r="BF716"/>
  <c r="T716"/>
  <c r="R716"/>
  <c r="P716"/>
  <c r="BK716"/>
  <c r="J716"/>
  <c r="BE716"/>
  <c r="BI713"/>
  <c r="BH713"/>
  <c r="BG713"/>
  <c r="BF713"/>
  <c r="T713"/>
  <c r="R713"/>
  <c r="P713"/>
  <c r="BK713"/>
  <c r="J713"/>
  <c r="BE713"/>
  <c r="BI711"/>
  <c r="BH711"/>
  <c r="BG711"/>
  <c r="BF711"/>
  <c r="T711"/>
  <c r="R711"/>
  <c r="P711"/>
  <c r="BK711"/>
  <c r="J711"/>
  <c r="BE711"/>
  <c r="BI708"/>
  <c r="BH708"/>
  <c r="BG708"/>
  <c r="BF708"/>
  <c r="T708"/>
  <c r="T707"/>
  <c r="R708"/>
  <c r="R707"/>
  <c r="P708"/>
  <c r="P707"/>
  <c r="BK708"/>
  <c r="BK707"/>
  <c r="J707"/>
  <c r="J708"/>
  <c r="BE708"/>
  <c r="J64"/>
  <c r="BI704"/>
  <c r="BH704"/>
  <c r="BG704"/>
  <c r="BF704"/>
  <c r="T704"/>
  <c r="R704"/>
  <c r="P704"/>
  <c r="BK704"/>
  <c r="J704"/>
  <c r="BE704"/>
  <c r="BI703"/>
  <c r="BH703"/>
  <c r="BG703"/>
  <c r="BF703"/>
  <c r="T703"/>
  <c r="R703"/>
  <c r="P703"/>
  <c r="BK703"/>
  <c r="J703"/>
  <c r="BE703"/>
  <c r="BI697"/>
  <c r="BH697"/>
  <c r="BG697"/>
  <c r="BF697"/>
  <c r="T697"/>
  <c r="R697"/>
  <c r="P697"/>
  <c r="BK697"/>
  <c r="J697"/>
  <c r="BE697"/>
  <c r="BI689"/>
  <c r="BH689"/>
  <c r="BG689"/>
  <c r="BF689"/>
  <c r="T689"/>
  <c r="R689"/>
  <c r="P689"/>
  <c r="BK689"/>
  <c r="J689"/>
  <c r="BE689"/>
  <c r="BI685"/>
  <c r="BH685"/>
  <c r="BG685"/>
  <c r="BF685"/>
  <c r="T685"/>
  <c r="R685"/>
  <c r="P685"/>
  <c r="BK685"/>
  <c r="J685"/>
  <c r="BE685"/>
  <c r="BI682"/>
  <c r="BH682"/>
  <c r="BG682"/>
  <c r="BF682"/>
  <c r="T682"/>
  <c r="R682"/>
  <c r="P682"/>
  <c r="BK682"/>
  <c r="J682"/>
  <c r="BE682"/>
  <c r="BI679"/>
  <c r="BH679"/>
  <c r="BG679"/>
  <c r="BF679"/>
  <c r="T679"/>
  <c r="R679"/>
  <c r="P679"/>
  <c r="BK679"/>
  <c r="J679"/>
  <c r="BE679"/>
  <c r="BI676"/>
  <c r="BH676"/>
  <c r="BG676"/>
  <c r="BF676"/>
  <c r="T676"/>
  <c r="R676"/>
  <c r="P676"/>
  <c r="BK676"/>
  <c r="J676"/>
  <c r="BE676"/>
  <c r="BI673"/>
  <c r="BH673"/>
  <c r="BG673"/>
  <c r="BF673"/>
  <c r="T673"/>
  <c r="R673"/>
  <c r="P673"/>
  <c r="BK673"/>
  <c r="J673"/>
  <c r="BE673"/>
  <c r="BI663"/>
  <c r="BH663"/>
  <c r="BG663"/>
  <c r="BF663"/>
  <c r="T663"/>
  <c r="R663"/>
  <c r="P663"/>
  <c r="BK663"/>
  <c r="J663"/>
  <c r="BE663"/>
  <c r="BI659"/>
  <c r="BH659"/>
  <c r="BG659"/>
  <c r="BF659"/>
  <c r="T659"/>
  <c r="R659"/>
  <c r="P659"/>
  <c r="BK659"/>
  <c r="J659"/>
  <c r="BE659"/>
  <c r="BI653"/>
  <c r="BH653"/>
  <c r="BG653"/>
  <c r="BF653"/>
  <c r="T653"/>
  <c r="R653"/>
  <c r="P653"/>
  <c r="BK653"/>
  <c r="J653"/>
  <c r="BE653"/>
  <c r="BI650"/>
  <c r="BH650"/>
  <c r="BG650"/>
  <c r="BF650"/>
  <c r="T650"/>
  <c r="R650"/>
  <c r="P650"/>
  <c r="BK650"/>
  <c r="J650"/>
  <c r="BE650"/>
  <c r="BI647"/>
  <c r="BH647"/>
  <c r="BG647"/>
  <c r="BF647"/>
  <c r="T647"/>
  <c r="R647"/>
  <c r="P647"/>
  <c r="BK647"/>
  <c r="J647"/>
  <c r="BE647"/>
  <c r="BI643"/>
  <c r="BH643"/>
  <c r="BG643"/>
  <c r="BF643"/>
  <c r="T643"/>
  <c r="R643"/>
  <c r="P643"/>
  <c r="BK643"/>
  <c r="J643"/>
  <c r="BE643"/>
  <c r="BI636"/>
  <c r="BH636"/>
  <c r="BG636"/>
  <c r="BF636"/>
  <c r="T636"/>
  <c r="R636"/>
  <c r="P636"/>
  <c r="BK636"/>
  <c r="J636"/>
  <c r="BE636"/>
  <c r="BI632"/>
  <c r="BH632"/>
  <c r="BG632"/>
  <c r="BF632"/>
  <c r="T632"/>
  <c r="R632"/>
  <c r="P632"/>
  <c r="BK632"/>
  <c r="J632"/>
  <c r="BE632"/>
  <c r="BI628"/>
  <c r="BH628"/>
  <c r="BG628"/>
  <c r="BF628"/>
  <c r="T628"/>
  <c r="R628"/>
  <c r="P628"/>
  <c r="BK628"/>
  <c r="J628"/>
  <c r="BE628"/>
  <c r="BI624"/>
  <c r="BH624"/>
  <c r="BG624"/>
  <c r="BF624"/>
  <c r="T624"/>
  <c r="R624"/>
  <c r="P624"/>
  <c r="BK624"/>
  <c r="J624"/>
  <c r="BE624"/>
  <c r="BI620"/>
  <c r="BH620"/>
  <c r="BG620"/>
  <c r="BF620"/>
  <c r="T620"/>
  <c r="R620"/>
  <c r="P620"/>
  <c r="BK620"/>
  <c r="J620"/>
  <c r="BE620"/>
  <c r="BI616"/>
  <c r="BH616"/>
  <c r="BG616"/>
  <c r="BF616"/>
  <c r="T616"/>
  <c r="R616"/>
  <c r="P616"/>
  <c r="BK616"/>
  <c r="J616"/>
  <c r="BE616"/>
  <c r="BI578"/>
  <c r="BH578"/>
  <c r="BG578"/>
  <c r="BF578"/>
  <c r="T578"/>
  <c r="R578"/>
  <c r="P578"/>
  <c r="BK578"/>
  <c r="J578"/>
  <c r="BE578"/>
  <c r="BI574"/>
  <c r="BH574"/>
  <c r="BG574"/>
  <c r="BF574"/>
  <c r="T574"/>
  <c r="R574"/>
  <c r="P574"/>
  <c r="BK574"/>
  <c r="J574"/>
  <c r="BE574"/>
  <c r="BI570"/>
  <c r="BH570"/>
  <c r="BG570"/>
  <c r="BF570"/>
  <c r="T570"/>
  <c r="R570"/>
  <c r="P570"/>
  <c r="BK570"/>
  <c r="J570"/>
  <c r="BE570"/>
  <c r="BI566"/>
  <c r="BH566"/>
  <c r="BG566"/>
  <c r="BF566"/>
  <c r="T566"/>
  <c r="R566"/>
  <c r="P566"/>
  <c r="BK566"/>
  <c r="J566"/>
  <c r="BE566"/>
  <c r="BI562"/>
  <c r="BH562"/>
  <c r="BG562"/>
  <c r="BF562"/>
  <c r="T562"/>
  <c r="R562"/>
  <c r="P562"/>
  <c r="BK562"/>
  <c r="J562"/>
  <c r="BE562"/>
  <c r="BI544"/>
  <c r="BH544"/>
  <c r="BG544"/>
  <c r="BF544"/>
  <c r="T544"/>
  <c r="R544"/>
  <c r="P544"/>
  <c r="BK544"/>
  <c r="J544"/>
  <c r="BE544"/>
  <c r="BI541"/>
  <c r="BH541"/>
  <c r="BG541"/>
  <c r="BF541"/>
  <c r="T541"/>
  <c r="R541"/>
  <c r="P541"/>
  <c r="BK541"/>
  <c r="J541"/>
  <c r="BE541"/>
  <c r="BI531"/>
  <c r="BH531"/>
  <c r="BG531"/>
  <c r="BF531"/>
  <c r="T531"/>
  <c r="R531"/>
  <c r="P531"/>
  <c r="BK531"/>
  <c r="J531"/>
  <c r="BE531"/>
  <c r="BI523"/>
  <c r="BH523"/>
  <c r="BG523"/>
  <c r="BF523"/>
  <c r="T523"/>
  <c r="R523"/>
  <c r="P523"/>
  <c r="BK523"/>
  <c r="J523"/>
  <c r="BE523"/>
  <c r="BI512"/>
  <c r="BH512"/>
  <c r="BG512"/>
  <c r="BF512"/>
  <c r="T512"/>
  <c r="R512"/>
  <c r="P512"/>
  <c r="BK512"/>
  <c r="J512"/>
  <c r="BE512"/>
  <c r="BI502"/>
  <c r="BH502"/>
  <c r="BG502"/>
  <c r="BF502"/>
  <c r="T502"/>
  <c r="R502"/>
  <c r="P502"/>
  <c r="BK502"/>
  <c r="J502"/>
  <c r="BE502"/>
  <c r="BI499"/>
  <c r="BH499"/>
  <c r="BG499"/>
  <c r="BF499"/>
  <c r="T499"/>
  <c r="R499"/>
  <c r="P499"/>
  <c r="BK499"/>
  <c r="J499"/>
  <c r="BE499"/>
  <c r="BI487"/>
  <c r="BH487"/>
  <c r="BG487"/>
  <c r="BF487"/>
  <c r="T487"/>
  <c r="R487"/>
  <c r="P487"/>
  <c r="BK487"/>
  <c r="J487"/>
  <c r="BE487"/>
  <c r="BI483"/>
  <c r="BH483"/>
  <c r="BG483"/>
  <c r="BF483"/>
  <c r="T483"/>
  <c r="R483"/>
  <c r="P483"/>
  <c r="BK483"/>
  <c r="J483"/>
  <c r="BE483"/>
  <c r="BI479"/>
  <c r="BH479"/>
  <c r="BG479"/>
  <c r="BF479"/>
  <c r="T479"/>
  <c r="R479"/>
  <c r="P479"/>
  <c r="BK479"/>
  <c r="J479"/>
  <c r="BE479"/>
  <c r="BI471"/>
  <c r="BH471"/>
  <c r="BG471"/>
  <c r="BF471"/>
  <c r="T471"/>
  <c r="R471"/>
  <c r="P471"/>
  <c r="BK471"/>
  <c r="J471"/>
  <c r="BE471"/>
  <c r="BI457"/>
  <c r="BH457"/>
  <c r="BG457"/>
  <c r="BF457"/>
  <c r="T457"/>
  <c r="R457"/>
  <c r="P457"/>
  <c r="BK457"/>
  <c r="J457"/>
  <c r="BE457"/>
  <c r="BI454"/>
  <c r="BH454"/>
  <c r="BG454"/>
  <c r="BF454"/>
  <c r="T454"/>
  <c r="R454"/>
  <c r="P454"/>
  <c r="BK454"/>
  <c r="J454"/>
  <c r="BE454"/>
  <c r="BI448"/>
  <c r="BH448"/>
  <c r="BG448"/>
  <c r="BF448"/>
  <c r="T448"/>
  <c r="R448"/>
  <c r="P448"/>
  <c r="BK448"/>
  <c r="J448"/>
  <c r="BE448"/>
  <c r="BI444"/>
  <c r="BH444"/>
  <c r="BG444"/>
  <c r="BF444"/>
  <c r="T444"/>
  <c r="R444"/>
  <c r="P444"/>
  <c r="BK444"/>
  <c r="J444"/>
  <c r="BE444"/>
  <c r="BI440"/>
  <c r="BH440"/>
  <c r="BG440"/>
  <c r="BF440"/>
  <c r="T440"/>
  <c r="R440"/>
  <c r="P440"/>
  <c r="BK440"/>
  <c r="J440"/>
  <c r="BE440"/>
  <c r="BI436"/>
  <c r="BH436"/>
  <c r="BG436"/>
  <c r="BF436"/>
  <c r="T436"/>
  <c r="R436"/>
  <c r="P436"/>
  <c r="BK436"/>
  <c r="J436"/>
  <c r="BE436"/>
  <c r="BI432"/>
  <c r="BH432"/>
  <c r="BG432"/>
  <c r="BF432"/>
  <c r="T432"/>
  <c r="R432"/>
  <c r="P432"/>
  <c r="BK432"/>
  <c r="J432"/>
  <c r="BE432"/>
  <c r="BI425"/>
  <c r="BH425"/>
  <c r="BG425"/>
  <c r="BF425"/>
  <c r="T425"/>
  <c r="R425"/>
  <c r="P425"/>
  <c r="BK425"/>
  <c r="J425"/>
  <c r="BE425"/>
  <c r="BI421"/>
  <c r="BH421"/>
  <c r="BG421"/>
  <c r="BF421"/>
  <c r="T421"/>
  <c r="R421"/>
  <c r="P421"/>
  <c r="BK421"/>
  <c r="J421"/>
  <c r="BE421"/>
  <c r="BI411"/>
  <c r="BH411"/>
  <c r="BG411"/>
  <c r="BF411"/>
  <c r="T411"/>
  <c r="R411"/>
  <c r="P411"/>
  <c r="BK411"/>
  <c r="J411"/>
  <c r="BE411"/>
  <c r="BI405"/>
  <c r="BH405"/>
  <c r="BG405"/>
  <c r="BF405"/>
  <c r="T405"/>
  <c r="R405"/>
  <c r="P405"/>
  <c r="BK405"/>
  <c r="J405"/>
  <c r="BE405"/>
  <c r="BI399"/>
  <c r="BH399"/>
  <c r="BG399"/>
  <c r="BF399"/>
  <c r="T399"/>
  <c r="R399"/>
  <c r="P399"/>
  <c r="BK399"/>
  <c r="J399"/>
  <c r="BE399"/>
  <c r="BI395"/>
  <c r="BH395"/>
  <c r="BG395"/>
  <c r="BF395"/>
  <c r="T395"/>
  <c r="R395"/>
  <c r="P395"/>
  <c r="BK395"/>
  <c r="J395"/>
  <c r="BE395"/>
  <c r="BI391"/>
  <c r="BH391"/>
  <c r="BG391"/>
  <c r="BF391"/>
  <c r="T391"/>
  <c r="R391"/>
  <c r="P391"/>
  <c r="BK391"/>
  <c r="J391"/>
  <c r="BE391"/>
  <c r="BI376"/>
  <c r="BH376"/>
  <c r="BG376"/>
  <c r="BF376"/>
  <c r="T376"/>
  <c r="R376"/>
  <c r="P376"/>
  <c r="BK376"/>
  <c r="J376"/>
  <c r="BE376"/>
  <c r="BI355"/>
  <c r="BH355"/>
  <c r="BG355"/>
  <c r="BF355"/>
  <c r="T355"/>
  <c r="R355"/>
  <c r="P355"/>
  <c r="BK355"/>
  <c r="J355"/>
  <c r="BE355"/>
  <c r="BI300"/>
  <c r="BH300"/>
  <c r="BG300"/>
  <c r="BF300"/>
  <c r="T300"/>
  <c r="R300"/>
  <c r="P300"/>
  <c r="BK300"/>
  <c r="J300"/>
  <c r="BE300"/>
  <c r="BI291"/>
  <c r="BH291"/>
  <c r="BG291"/>
  <c r="BF291"/>
  <c r="T291"/>
  <c r="T290"/>
  <c r="R291"/>
  <c r="R290"/>
  <c r="P291"/>
  <c r="P290"/>
  <c r="BK291"/>
  <c r="BK290"/>
  <c r="J290"/>
  <c r="J291"/>
  <c r="BE291"/>
  <c r="J63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3"/>
  <c r="BH273"/>
  <c r="BG273"/>
  <c r="BF273"/>
  <c r="T273"/>
  <c r="R273"/>
  <c r="P273"/>
  <c r="BK273"/>
  <c r="J273"/>
  <c r="BE273"/>
  <c r="BI270"/>
  <c r="BH270"/>
  <c r="BG270"/>
  <c r="BF270"/>
  <c r="T270"/>
  <c r="T269"/>
  <c r="R270"/>
  <c r="R269"/>
  <c r="P270"/>
  <c r="P269"/>
  <c r="BK270"/>
  <c r="BK269"/>
  <c r="J269"/>
  <c r="J270"/>
  <c r="BE270"/>
  <c r="J62"/>
  <c r="BI266"/>
  <c r="BH266"/>
  <c r="BG266"/>
  <c r="BF266"/>
  <c r="T266"/>
  <c r="R266"/>
  <c r="P266"/>
  <c r="BK266"/>
  <c r="J266"/>
  <c r="BE266"/>
  <c r="BI260"/>
  <c r="BH260"/>
  <c r="BG260"/>
  <c r="BF260"/>
  <c r="T260"/>
  <c r="R260"/>
  <c r="P260"/>
  <c r="BK260"/>
  <c r="J260"/>
  <c r="BE260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5"/>
  <c r="BH245"/>
  <c r="BG245"/>
  <c r="BF245"/>
  <c r="T245"/>
  <c r="R245"/>
  <c r="P245"/>
  <c r="BK245"/>
  <c r="J245"/>
  <c r="BE245"/>
  <c r="BI240"/>
  <c r="BH240"/>
  <c r="BG240"/>
  <c r="BF240"/>
  <c r="T240"/>
  <c r="R240"/>
  <c r="P240"/>
  <c r="BK240"/>
  <c r="J240"/>
  <c r="BE240"/>
  <c r="BI234"/>
  <c r="BH234"/>
  <c r="BG234"/>
  <c r="BF234"/>
  <c r="T234"/>
  <c r="T233"/>
  <c r="R234"/>
  <c r="R233"/>
  <c r="P234"/>
  <c r="P233"/>
  <c r="BK234"/>
  <c r="BK233"/>
  <c r="J233"/>
  <c r="J234"/>
  <c r="BE234"/>
  <c r="J61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4"/>
  <c r="BH214"/>
  <c r="BG214"/>
  <c r="BF214"/>
  <c r="T214"/>
  <c r="R214"/>
  <c r="P214"/>
  <c r="BK214"/>
  <c r="J214"/>
  <c r="BE214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87"/>
  <c r="BH187"/>
  <c r="BG187"/>
  <c r="BF187"/>
  <c r="T187"/>
  <c r="T186"/>
  <c r="R187"/>
  <c r="R186"/>
  <c r="P187"/>
  <c r="P186"/>
  <c r="BK187"/>
  <c r="BK186"/>
  <c r="J186"/>
  <c r="J187"/>
  <c r="BE187"/>
  <c r="J60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T173"/>
  <c r="R174"/>
  <c r="R173"/>
  <c r="P174"/>
  <c r="P173"/>
  <c r="BK174"/>
  <c r="BK173"/>
  <c r="J173"/>
  <c r="J174"/>
  <c r="BE174"/>
  <c r="J59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08"/>
  <c r="F34"/>
  <c i="1" r="BD52"/>
  <c i="2" r="BH108"/>
  <c r="F33"/>
  <c i="1" r="BC52"/>
  <c i="2" r="BG108"/>
  <c r="F32"/>
  <c i="1" r="BB52"/>
  <c i="2" r="BF108"/>
  <c r="J31"/>
  <c i="1" r="AW52"/>
  <c i="2" r="F31"/>
  <c i="1" r="BA52"/>
  <c i="2" r="T108"/>
  <c r="T107"/>
  <c r="T106"/>
  <c r="T105"/>
  <c r="R108"/>
  <c r="R107"/>
  <c r="R106"/>
  <c r="R105"/>
  <c r="P108"/>
  <c r="P107"/>
  <c r="P106"/>
  <c r="P105"/>
  <c i="1" r="AU52"/>
  <c i="2" r="BK108"/>
  <c r="BK107"/>
  <c r="J107"/>
  <c r="BK106"/>
  <c r="J106"/>
  <c r="BK105"/>
  <c r="J105"/>
  <c r="J56"/>
  <c r="J27"/>
  <c i="1" r="AG52"/>
  <c i="2" r="J108"/>
  <c r="BE108"/>
  <c r="J30"/>
  <c i="1" r="AV52"/>
  <c i="2" r="F30"/>
  <c i="1" r="AZ52"/>
  <c i="2" r="J58"/>
  <c r="J57"/>
  <c r="J101"/>
  <c r="F101"/>
  <c r="F99"/>
  <c r="E97"/>
  <c r="J51"/>
  <c r="F51"/>
  <c r="F49"/>
  <c r="E47"/>
  <c r="J36"/>
  <c r="J18"/>
  <c r="E18"/>
  <c r="F102"/>
  <c r="F52"/>
  <c r="J17"/>
  <c r="J12"/>
  <c r="J99"/>
  <c r="J49"/>
  <c r="E7"/>
  <c r="E9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<sst xmlns="http://schemas.openxmlformats.org/spreadsheetml/2006/main">
  <si>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</si>
  <si>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</si>
  <si>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</si>
  <si>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</si>
  <si>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</si>
  <si>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</si>
  <si>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</si>
  <si>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{21968621-1ed4-4051-8eae-2f7b435a0ead}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</si>
  <si>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</si>
  <si>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</si>
  <si>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</si>
  <si>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</si>
  <si>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</si>
  <si>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</si>
  <si>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</si>
  <si>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</si>
  <si>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TV17-045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</si>
  <si>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</si>
  <si>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</si>
  <si>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Karlovy Vary, ZŠ Krušnohorská - zajištění energetických úspor</t>
  </si>
  <si>
    <t>KSO:</t>
  </si>
  <si>
    <t>801 32</t>
  </si>
  <si>
    <t>CC-CZ:</t>
  </si>
  <si>
    <t>zak.č.8823-26</t>
  </si>
  <si>
    <t>Místo:</t>
  </si>
  <si>
    <t xml:space="preserve"> </t>
  </si>
  <si>
    <t>Datum:</t>
  </si>
  <si>
    <t>19. 9. 2017</t>
  </si>
  <si>
    <t>Zadavatel:</t>
  </si>
  <si>
    <t>IČ:</t>
  </si>
  <si>
    <t/>
  </si>
  <si>
    <t>Statutární město Karlovy Vary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</si>
  <si>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</si>
  <si>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</si>
  <si>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</si>
  <si>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</si>
  <si>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</si>
  <si>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</si>
  <si>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</si>
  <si>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</si>
  <si>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</si>
  <si>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</si>
  <si>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</si>
  <si>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</si>
  <si>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</si>
  <si>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</si>
  <si>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</si>
  <si>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</si>
  <si>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</si>
  <si>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</si>
  <si>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</si>
  <si>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</si>
  <si>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</si>
  <si>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</si>
  <si>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</si>
  <si>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</si>
  <si>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</si>
  <si>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</si>
  <si>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</si>
  <si>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</si>
  <si>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</si>
  <si>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</si>
  <si>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</si>
  <si>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</si>
  <si>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</si>
  <si>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</si>
  <si>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</si>
  <si>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</si>
  <si>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</si>
  <si>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</si>
  <si>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</si>
  <si>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</si>
  <si>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</si>
  <si>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</si>
  <si>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</si>
  <si>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</si>
  <si>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</si>
  <si>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</si>
  <si>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</si>
  <si>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E</t>
  </si>
  <si>
    <t>Tělovýchova - stavební část včetně rekapitulace SO</t>
  </si>
  <si>
    <t>STA</t>
  </si>
  <si>
    <t>1</t>
  </si>
  <si>
    <t>{f1715b82-4910-4382-ba6c-2b6dc8642225}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</si>
  <si>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</si>
  <si>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</si>
  <si>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</si>
  <si>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</si>
  <si>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</si>
  <si>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</si>
  <si>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</si>
  <si>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</si>
  <si>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E - Tělovýchova - stavební část včetně rekapitulace SO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</si>
  <si>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</si>
  <si>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</si>
  <si>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</si>
  <si>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</si>
  <si>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</si>
  <si>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</si>
  <si>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</si>
  <si>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</si>
  <si>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</si>
  <si>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</si>
  <si>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</si>
  <si>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</si>
  <si>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</si>
  <si>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</si>
  <si>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</si>
  <si>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</si>
  <si>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</si>
  <si>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</si>
  <si>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</si>
  <si>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DMT - Demontáže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</si>
  <si>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</si>
  <si>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</si>
  <si>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</si>
  <si>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</si>
  <si>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</si>
  <si>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</si>
  <si>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</si>
  <si>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</si>
  <si>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</si>
  <si>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</si>
  <si>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</si>
  <si>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VYT- přenos - Vytápění - přenos</t>
  </si>
  <si>
    <t>EL- přenos - Elektročást - přenos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</si>
  <si>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</si>
  <si>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</si>
  <si>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</si>
  <si>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</si>
  <si>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</si>
  <si>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</si>
  <si>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</si>
  <si>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</si>
  <si>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</si>
  <si>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</si>
  <si>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</si>
  <si>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</si>
  <si>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</si>
  <si>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</si>
  <si>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</si>
  <si>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</si>
  <si>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</si>
  <si>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</si>
  <si>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</si>
  <si>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</si>
  <si>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132201202</t>
  </si>
  <si>
    <t>Hloubení zapažených i nezapažených rýh šířky přes 600 do 2 000 mm s urovnáním dna do předepsaného profilu a spádu v hornině tř. 3 přes 100 do 1 000 m3</t>
  </si>
  <si>
    <t>m3</t>
  </si>
  <si>
    <t>CS ÚRS 2017 02</t>
  </si>
  <si>
    <t>4</t>
  </si>
  <si>
    <t>663002613</t>
  </si>
  <si>
    <t>VV</t>
  </si>
  <si>
    <t xml:space="preserve">okolo budov pro zateplení soklu pod terénem a </t>
  </si>
  <si>
    <t>drenáž</t>
  </si>
  <si>
    <t>50% procent výkopů strojně + 50% ručně</t>
  </si>
  <si>
    <t>1,2*1,2*130,0</t>
  </si>
  <si>
    <t>187,2*0,03+0,184</t>
  </si>
  <si>
    <t>Mezisoučet - 100% výkopku</t>
  </si>
  <si>
    <t>3</t>
  </si>
  <si>
    <t>z toho 50%</t>
  </si>
  <si>
    <t>193,0*0,5</t>
  </si>
  <si>
    <t>Mezisoučet - 50% výkopku</t>
  </si>
  <si>
    <t>132201209</t>
  </si>
  <si>
    <t>Hloubení zapažených i nezapažených rýh šířky přes 600 do 2 000 mm s urovnáním dna do předepsaného profilu a spádu v hornině tř. 3 Příplatek k cenám za lepivost horniny tř. 3</t>
  </si>
  <si>
    <t>386191700</t>
  </si>
  <si>
    <t>lepivost 50%</t>
  </si>
  <si>
    <t>96,5*0,5</t>
  </si>
  <si>
    <t>132212101</t>
  </si>
  <si>
    <t>Hloubení zapažených i nezapažených rýh šířky do 600 mm ručním nebo pneumatickým nářadím s urovnáním dna do předepsaného profilu a spádu v horninách tř. 3 soudržných</t>
  </si>
  <si>
    <t>-626592232</t>
  </si>
  <si>
    <t>132212109</t>
  </si>
  <si>
    <t>Hloubení zapažených i nezapažených rýh šířky do 600 mm ručním nebo pneumatickým nářadím s urovnáním dna do předepsaného profilu a spádu v horninách tř. 3 Příplatek k cenám za lepivost horniny tř. 3</t>
  </si>
  <si>
    <t>-768774813</t>
  </si>
  <si>
    <t>5</t>
  </si>
  <si>
    <t>174101101</t>
  </si>
  <si>
    <t>Zásyp sypaninou z jakékoliv horniny s uložením výkopku ve vrstvách se zhutněním jam, šachet, rýh nebo kolem objektů v těchto vykopávkách</t>
  </si>
  <si>
    <t>1153065135</t>
  </si>
  <si>
    <t>výkop-pol.132201202+132212101</t>
  </si>
  <si>
    <t>96,5+96,5</t>
  </si>
  <si>
    <t>méně izolace stěn - prům.tl.200 mm</t>
  </si>
  <si>
    <t>-0,2*0,9*130,0</t>
  </si>
  <si>
    <t>méně drenáž</t>
  </si>
  <si>
    <t>-0,3*0,9*130,0</t>
  </si>
  <si>
    <t>méně chodník</t>
  </si>
  <si>
    <t>-0,2*0,4*130,0</t>
  </si>
  <si>
    <t>0,9</t>
  </si>
  <si>
    <t>Součet</t>
  </si>
  <si>
    <t>6</t>
  </si>
  <si>
    <t>171201101</t>
  </si>
  <si>
    <t>Uložení sypaniny do násypů s rozprostřením sypaniny ve vrstvách a s hrubým urovnáním nezhutněných z jakýchkoliv hornin</t>
  </si>
  <si>
    <t>-484150479</t>
  </si>
  <si>
    <t>terénní úpravy</t>
  </si>
  <si>
    <t>50,0+25,0+50,0</t>
  </si>
  <si>
    <t>7</t>
  </si>
  <si>
    <t>M</t>
  </si>
  <si>
    <t>103641000</t>
  </si>
  <si>
    <t>zemina pro terénní úpravy - dodávka, doprava včetně naložení</t>
  </si>
  <si>
    <t>t</t>
  </si>
  <si>
    <t>8</t>
  </si>
  <si>
    <t>1412666110</t>
  </si>
  <si>
    <t>chybějící zemina pro terénní úpravy</t>
  </si>
  <si>
    <t>méně zásyp - pol.174101101</t>
  </si>
  <si>
    <t>-125,0</t>
  </si>
  <si>
    <t>Mezisoučet - chy bějící zemina m3</t>
  </si>
  <si>
    <t>68,0*1,5</t>
  </si>
  <si>
    <t>Mezisoučet - chybějící zemina t</t>
  </si>
  <si>
    <t>181301111</t>
  </si>
  <si>
    <t>Rozprostření a urovnání ornice v rovině nebo ve svahu sklonu do 1:5 při souvislé ploše přes 500 m2, tl. vrstvy do 100 mm</t>
  </si>
  <si>
    <t>m2</t>
  </si>
  <si>
    <t>632427804</t>
  </si>
  <si>
    <t>dle TZ - zatravnění v pásu 3m od fasády</t>
  </si>
  <si>
    <t>3,0*(130,0+50,0)</t>
  </si>
  <si>
    <t>540,0*0,2</t>
  </si>
  <si>
    <t>9</t>
  </si>
  <si>
    <t>103641010</t>
  </si>
  <si>
    <t xml:space="preserve">zemina pro terénní úpravy -  ornice - dodávka, doprava včetně naložení</t>
  </si>
  <si>
    <t>-610566923</t>
  </si>
  <si>
    <t>648,0*0,1*1,5</t>
  </si>
  <si>
    <t>10</t>
  </si>
  <si>
    <t>181411131</t>
  </si>
  <si>
    <t>Založení trávníku na půdě předem připravené plochy do 1000 m2 výsevem včetně utažení parkového v rovině nebo na svahu do 1:5</t>
  </si>
  <si>
    <t>-7162819</t>
  </si>
  <si>
    <t>11</t>
  </si>
  <si>
    <t>005724100</t>
  </si>
  <si>
    <t>Osiva pícnin směsi travní balení obvykle 25 kg parková</t>
  </si>
  <si>
    <t>kg</t>
  </si>
  <si>
    <t>-1809400971</t>
  </si>
  <si>
    <t>ztratné 3%</t>
  </si>
  <si>
    <t>množství dle ceníkové přílohy</t>
  </si>
  <si>
    <t>648,0*0,015*1,03+0,73</t>
  </si>
  <si>
    <t>12</t>
  </si>
  <si>
    <t>185804312</t>
  </si>
  <si>
    <t>Zalití rostlin vodou plocha přes 20 m2</t>
  </si>
  <si>
    <t>-1804004927</t>
  </si>
  <si>
    <t>648,0*10,0*0,001</t>
  </si>
  <si>
    <t>13</t>
  </si>
  <si>
    <t>185851121</t>
  </si>
  <si>
    <t>Dovoz vody pro zálivku rostlin na vzdálenost do 1000 m</t>
  </si>
  <si>
    <t>1206547455</t>
  </si>
  <si>
    <t>14</t>
  </si>
  <si>
    <t>185851129</t>
  </si>
  <si>
    <t>Dovoz vody pro zálivku rostlin Příplatek k ceně za každých dalších i započatých 1000 m</t>
  </si>
  <si>
    <t>-1712610703</t>
  </si>
  <si>
    <t>Zakládání</t>
  </si>
  <si>
    <t>212755214</t>
  </si>
  <si>
    <t>Trativody bez lože z drenážních trubek plastových flexibilních D 100 mm</t>
  </si>
  <si>
    <t>m</t>
  </si>
  <si>
    <t>-1245298105</t>
  </si>
  <si>
    <t>okolo budovy</t>
  </si>
  <si>
    <t>135,0</t>
  </si>
  <si>
    <t>16</t>
  </si>
  <si>
    <t>21153100R</t>
  </si>
  <si>
    <t>Výplň odvodňovacích žeber nebo trativodů betonovým recyklátem frakce 16 až 32 mm</t>
  </si>
  <si>
    <t>-406950089</t>
  </si>
  <si>
    <t>0,3*0,45*135,0+0,275</t>
  </si>
  <si>
    <t>17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</si>
  <si>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</si>
  <si>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</si>
  <si>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1287982883</t>
  </si>
  <si>
    <t>(0,3+0,4)*2*135,0</t>
  </si>
  <si>
    <t>18</t>
  </si>
  <si>
    <t>693111490</t>
  </si>
  <si>
    <t xml:space="preserve">geotextilie  500 g/m2 do š 8,8 m</t>
  </si>
  <si>
    <t>-1130499055</t>
  </si>
  <si>
    <t>189,0*1,1+0,1</t>
  </si>
  <si>
    <t>19</t>
  </si>
  <si>
    <t>21275600R</t>
  </si>
  <si>
    <t>Napojení drenáží do stávajících dešťových vpustí</t>
  </si>
  <si>
    <t>kpl</t>
  </si>
  <si>
    <t>907071817</t>
  </si>
  <si>
    <t>Svislé a kompletní konstrukce</t>
  </si>
  <si>
    <t>20</t>
  </si>
  <si>
    <t>319201321</t>
  </si>
  <si>
    <t>Vyrovnání nerovného povrchu vnitřního i vnějšího zdiva bez odsekání vadných cihel, maltou (s dodáním hmot) tl. do 30 mm</t>
  </si>
  <si>
    <t>1078336801</t>
  </si>
  <si>
    <t>pod nové parapety po odsekání plochy pro izolaci</t>
  </si>
  <si>
    <t>pol.967031742 mezisoučet A</t>
  </si>
  <si>
    <t>37,0</t>
  </si>
  <si>
    <t>vyspravení povrchu zdiva kolem trhliny s přiznáním dilatace</t>
  </si>
  <si>
    <t>východní fasáda</t>
  </si>
  <si>
    <t>2,5</t>
  </si>
  <si>
    <t>31920000R</t>
  </si>
  <si>
    <t>Dilatační plastová lišta v přiznané dilataci opraveného povrchu trhlin - montáž, dodávka, doprava</t>
  </si>
  <si>
    <t>575623689</t>
  </si>
  <si>
    <t>8,7</t>
  </si>
  <si>
    <t>22</t>
  </si>
  <si>
    <t>311272223</t>
  </si>
  <si>
    <t>Zdivo z pórobetonových přesných tvárnic nosné z tvárnic hladkých jakékoli pevnosti na tenké maltové lože, tloušťka zdiva 250 mm, objemová hmotnost 500 kg/m3</t>
  </si>
  <si>
    <t>623776186</t>
  </si>
  <si>
    <t>dozdění parapetu po vybourání oken</t>
  </si>
  <si>
    <t>poznámka P11</t>
  </si>
  <si>
    <t>1,25*2,7*8*0,25</t>
  </si>
  <si>
    <t>parapet dveří ve světlíku</t>
  </si>
  <si>
    <t>0,4*0,9*0,25</t>
  </si>
  <si>
    <t>opravné vyzdívky na střeše šaten (nástavby VZT)</t>
  </si>
  <si>
    <t>1,0</t>
  </si>
  <si>
    <t>nadezdívka atiky</t>
  </si>
  <si>
    <t>0,15*0,25*32,0</t>
  </si>
  <si>
    <t>0,25*0,25*54,0</t>
  </si>
  <si>
    <t>drobné dozdívky dle poznámek (P3 + P19) a nepředvídané</t>
  </si>
  <si>
    <t>4,405</t>
  </si>
  <si>
    <t>dozdívka VZT nástavby</t>
  </si>
  <si>
    <t>0,15*1,2*1,0</t>
  </si>
  <si>
    <t>23</t>
  </si>
  <si>
    <t>317944321</t>
  </si>
  <si>
    <t>Válcované nosníky dodatečně osazované do připravených otvorů bez zazdění hlav do č. 12</t>
  </si>
  <si>
    <t>365519420</t>
  </si>
  <si>
    <t xml:space="preserve">překlady nových bouraných otvorů  </t>
  </si>
  <si>
    <t>světlík - dveře</t>
  </si>
  <si>
    <t>4 x I 80 dl.1,05m</t>
  </si>
  <si>
    <t>6,0*1,05*4*0,001*1,05</t>
  </si>
  <si>
    <t>24</t>
  </si>
  <si>
    <t>317234410</t>
  </si>
  <si>
    <t>Vyzdívka mezi nosníky cihlami pálenými na maltu cementovou</t>
  </si>
  <si>
    <t>-2061007087</t>
  </si>
  <si>
    <t>výkres bourání</t>
  </si>
  <si>
    <t>0,1*0,3*1,05</t>
  </si>
  <si>
    <t>25</t>
  </si>
  <si>
    <t>311921111</t>
  </si>
  <si>
    <t>Osazování podkladních betonových kvádříků na maltu MC-10 až MC-15, objemu do 0,01 m3</t>
  </si>
  <si>
    <t>kus</t>
  </si>
  <si>
    <t>1702452395</t>
  </si>
  <si>
    <t>bet. podkladové kvádříky pod dodatečné uložených</t>
  </si>
  <si>
    <t>ocelových nosníků</t>
  </si>
  <si>
    <t xml:space="preserve">pro otvor š.1050  mm</t>
  </si>
  <si>
    <t>26</t>
  </si>
  <si>
    <t>31190010R</t>
  </si>
  <si>
    <t>betonový kvádřík pod ocelové nosníky - dodávka, doprva</t>
  </si>
  <si>
    <t>300806513</t>
  </si>
  <si>
    <t>0,3*0,05*0,15*2</t>
  </si>
  <si>
    <t>27</t>
  </si>
  <si>
    <t>342291131</t>
  </si>
  <si>
    <t>Ukotvení příček plochými kotvami, do konstrukce betonové</t>
  </si>
  <si>
    <t>-1709971220</t>
  </si>
  <si>
    <t>dozdívky</t>
  </si>
  <si>
    <t>40,0</t>
  </si>
  <si>
    <t>Vodorovné konstrukce</t>
  </si>
  <si>
    <t>28</t>
  </si>
  <si>
    <t>615142012</t>
  </si>
  <si>
    <t>Potažení vnitřních ploch pletivem v ploše nebo pruzích, na plném podkladu rabicovým provizorním přichycením nosníků</t>
  </si>
  <si>
    <t>989773721</t>
  </si>
  <si>
    <t>dodatečně osazené oc. nosníky I 100</t>
  </si>
  <si>
    <t>0,3*0,9</t>
  </si>
  <si>
    <t>0,3*1,35*2</t>
  </si>
  <si>
    <t>0,42</t>
  </si>
  <si>
    <t>29</t>
  </si>
  <si>
    <t>417321414</t>
  </si>
  <si>
    <t>Ztužující pásy a věnce z betonu železového (bez výztuže) tř. C 20/25</t>
  </si>
  <si>
    <t>-20818307</t>
  </si>
  <si>
    <t>poznámka E-P19</t>
  </si>
  <si>
    <t>0,25*0,25*(5,2*2+3,6*2)</t>
  </si>
  <si>
    <t>0,25*0,25*6</t>
  </si>
  <si>
    <t>30</t>
  </si>
  <si>
    <t>417351115</t>
  </si>
  <si>
    <t>Bednění bočnic ztužujících pásů a věnců včetně vzpěr zřízení</t>
  </si>
  <si>
    <t>1999048303</t>
  </si>
  <si>
    <t>2*0,25*(5,2*2+4,7*2+4,1*2+3,6*2)</t>
  </si>
  <si>
    <t>17,6*0,1+0,64</t>
  </si>
  <si>
    <t>31</t>
  </si>
  <si>
    <t>417351116</t>
  </si>
  <si>
    <t>Bednění bočnic ztužujících pásů a věnců včetně vzpěr odstranění</t>
  </si>
  <si>
    <t>-1446060736</t>
  </si>
  <si>
    <t>32</t>
  </si>
  <si>
    <t>417361821</t>
  </si>
  <si>
    <t>Výztuž ztužujících pásů a věnců z betonářské oceli 10 505 (R) nebo BSt 500</t>
  </si>
  <si>
    <t>-493614349</t>
  </si>
  <si>
    <t>0,12</t>
  </si>
  <si>
    <t>33</t>
  </si>
  <si>
    <t>444171112</t>
  </si>
  <si>
    <t>Montáž krytiny střech ocelových konstrukcí z tvarovaných ocelových plechů šroubovaných, výšky budovy přes 6 do 12 m</t>
  </si>
  <si>
    <t>2045475497</t>
  </si>
  <si>
    <t>stávající střecha S1</t>
  </si>
  <si>
    <t>315,0</t>
  </si>
  <si>
    <t>stávající střecha S3</t>
  </si>
  <si>
    <t>526,0</t>
  </si>
  <si>
    <t>34</t>
  </si>
  <si>
    <t>44417000R</t>
  </si>
  <si>
    <t>trapézový plech TR40/183 - 0,75 mm - dodávka, doprava včetně montážního a spojovacího materiálu</t>
  </si>
  <si>
    <t>933406252</t>
  </si>
  <si>
    <t>350,0</t>
  </si>
  <si>
    <t>600,0</t>
  </si>
  <si>
    <t>35</t>
  </si>
  <si>
    <t>41730010R</t>
  </si>
  <si>
    <t>Sejmutí krycí betonové desky VZT nástavby, úprava jejích rozměrů řezáním a její zpětné osazení</t>
  </si>
  <si>
    <t>1813657366</t>
  </si>
  <si>
    <t>viz poznámka na výkrese E_vzt nástavba</t>
  </si>
  <si>
    <t>61</t>
  </si>
  <si>
    <t>Úprava povrchů vnitřních</t>
  </si>
  <si>
    <t>36</t>
  </si>
  <si>
    <t>6111110R</t>
  </si>
  <si>
    <t>Tenkovrstvá mozaiková omítka včetně penetrace podkladu vnitřních stěn</t>
  </si>
  <si>
    <t>681548853</t>
  </si>
  <si>
    <t>vnitřní úprava povrchu dozdívek</t>
  </si>
  <si>
    <t>37</t>
  </si>
  <si>
    <t>612142001</t>
  </si>
  <si>
    <t>Potažení vnitřních ploch pletivem v ploše nebo pruzích, na plném podkladu sklovláknitým vtlačením do tmelu stěn</t>
  </si>
  <si>
    <t>-1836353915</t>
  </si>
  <si>
    <t>oprava vnitřních povrchů po dokončení</t>
  </si>
  <si>
    <t>stav. prací</t>
  </si>
  <si>
    <t>38</t>
  </si>
  <si>
    <t>783826675</t>
  </si>
  <si>
    <t>Hydrofobizační nátěr omítek transparentní, povrchů hrubých betonových povrchů nebo omítek hrubých, rýhovaných tenkovrstvých nebo škrábaných (břízolitových)</t>
  </si>
  <si>
    <t>-79098657</t>
  </si>
  <si>
    <t>39</t>
  </si>
  <si>
    <t>612341121</t>
  </si>
  <si>
    <t>Omítka sádrová nebo vápenosádrová vnitřních ploch nanášená ručně jednovrstvá, tloušťky do 10 mm hladká svislých konstrukcí stěn</t>
  </si>
  <si>
    <t>-51170389</t>
  </si>
  <si>
    <t>stav. prací - pol.612142001</t>
  </si>
  <si>
    <t>80,0</t>
  </si>
  <si>
    <t>40</t>
  </si>
  <si>
    <t>619991001</t>
  </si>
  <si>
    <t>Zakrytí vnitřních ploch před znečištěním včetně pozdějšího odkrytí podlah fólií přilepenou lepící páskou</t>
  </si>
  <si>
    <t>-52258176</t>
  </si>
  <si>
    <t>100,0</t>
  </si>
  <si>
    <t>41</t>
  </si>
  <si>
    <t>619991011</t>
  </si>
  <si>
    <t>Zakrytí vnitřních ploch před znečištěním včetně pozdějšího odkrytí konstrukcí a prvků obalením fólií a přelepením páskou</t>
  </si>
  <si>
    <t>-1128151347</t>
  </si>
  <si>
    <t>přisekání části parapetu - zajištění okenních rámů proti poškození</t>
  </si>
  <si>
    <t>62</t>
  </si>
  <si>
    <t>Úprava povrchů vnějších</t>
  </si>
  <si>
    <t>42</t>
  </si>
  <si>
    <t>628195001</t>
  </si>
  <si>
    <t>Očištění zdiva nebo betonu zdí před započetím oprav ručně kartáči</t>
  </si>
  <si>
    <t>2133255985</t>
  </si>
  <si>
    <t>sokl pod terénem</t>
  </si>
  <si>
    <t>F1+F5+F9</t>
  </si>
  <si>
    <t>60,0+11,0+44,0</t>
  </si>
  <si>
    <t>sokl nad terénem</t>
  </si>
  <si>
    <t>zdivo nad terénem po vybourání kabřincového obkladu</t>
  </si>
  <si>
    <t>pol.978059641 (odd.96)</t>
  </si>
  <si>
    <t>175,0</t>
  </si>
  <si>
    <t>43</t>
  </si>
  <si>
    <t>78411100R</t>
  </si>
  <si>
    <t>Oprášení (ometení) podkladu zděných nebo betonových stěn</t>
  </si>
  <si>
    <t>-827999743</t>
  </si>
  <si>
    <t>stěna nad soklem</t>
  </si>
  <si>
    <t>F3</t>
  </si>
  <si>
    <t>9,5*18,9-4,75*18,2</t>
  </si>
  <si>
    <t>2,3*(3,3+7,4)</t>
  </si>
  <si>
    <t>4,75*(0,36+0,3)</t>
  </si>
  <si>
    <t>1,45*24,9</t>
  </si>
  <si>
    <t>(8,5+9,6)/2*25,0</t>
  </si>
  <si>
    <t>0,65*4,1</t>
  </si>
  <si>
    <t>1,3*4,5+3,6*5,9*1</t>
  </si>
  <si>
    <t>-1,5*0,32*2</t>
  </si>
  <si>
    <t>1,2*3,6</t>
  </si>
  <si>
    <t>416,0*0,05+0,885</t>
  </si>
  <si>
    <t>Mezisoučet F3</t>
  </si>
  <si>
    <t>F4</t>
  </si>
  <si>
    <t>0,3*4,25*(7+5)</t>
  </si>
  <si>
    <t>0,35*2,7*(8+6)</t>
  </si>
  <si>
    <t>0,25*(4,25+18,2)*2</t>
  </si>
  <si>
    <t>0,25*(4,25*2+24,2+3,0+7,4)</t>
  </si>
  <si>
    <t>0,15*13,5</t>
  </si>
  <si>
    <t>52,5*0,05+0,82</t>
  </si>
  <si>
    <t>Mezisoučet F4</t>
  </si>
  <si>
    <t>F7</t>
  </si>
  <si>
    <t>1,55*4,1-1,5*0,35*2</t>
  </si>
  <si>
    <t>1,4*25,0+1,4*4,6</t>
  </si>
  <si>
    <t>(0,9+1,8)/2*4,9</t>
  </si>
  <si>
    <t>8,5*11,7-0,6*10,5*2</t>
  </si>
  <si>
    <t>3,15*3,15-1,05*1,2</t>
  </si>
  <si>
    <t>6,5*17,7-0,6*16,5*2</t>
  </si>
  <si>
    <t>(5,9*2,9+(2,3+3,0)/2*4,7)*2</t>
  </si>
  <si>
    <t>3,6*5,9*1</t>
  </si>
  <si>
    <t>-(2,1*0,8+1,8*1,8+0,9*1,8*2)</t>
  </si>
  <si>
    <t>-1,5*0,32*4</t>
  </si>
  <si>
    <t>2,1*(4,5+5,6*2)-1,5*0,32*2</t>
  </si>
  <si>
    <t>353,0*0,05+0,312</t>
  </si>
  <si>
    <t>Mezisoučet F7</t>
  </si>
  <si>
    <t>F8</t>
  </si>
  <si>
    <t>0,6*0,6*(22+14)</t>
  </si>
  <si>
    <t>13,0*0,1+0,24</t>
  </si>
  <si>
    <t>Mezisoučet F8</t>
  </si>
  <si>
    <t>F11</t>
  </si>
  <si>
    <t>1,2*5,0</t>
  </si>
  <si>
    <t>(8,2+7,3)/2*24,8</t>
  </si>
  <si>
    <t>-3,5*24,2</t>
  </si>
  <si>
    <t>8,4*8,4+5,5*4,9</t>
  </si>
  <si>
    <t>7,4*13,2</t>
  </si>
  <si>
    <t>308,7*0,05+0,875</t>
  </si>
  <si>
    <t>Mezisoučet F11</t>
  </si>
  <si>
    <t>F12</t>
  </si>
  <si>
    <t>0,3*3,0*7+0,35*2,7*8</t>
  </si>
  <si>
    <t>0,25*(3,0+24,2)*2</t>
  </si>
  <si>
    <t>27,5*0,1+0,79</t>
  </si>
  <si>
    <t>Mezisoučet F12</t>
  </si>
  <si>
    <t>44</t>
  </si>
  <si>
    <t>622135001</t>
  </si>
  <si>
    <t>Vyrovnání nerovností podkladu vnějších omítaných ploch maltou, tloušťky do 10 mm vápenocementovou stěn</t>
  </si>
  <si>
    <t>-167465253</t>
  </si>
  <si>
    <t>stěny pod terénem</t>
  </si>
  <si>
    <t xml:space="preserve">vyrovnání větších nerovností po bourání v tl.50 mm </t>
  </si>
  <si>
    <t>předpoklad 20% plochy</t>
  </si>
  <si>
    <t>(60,0+11,0+44,0)*0,2</t>
  </si>
  <si>
    <t>Mezisoučet A</t>
  </si>
  <si>
    <t>plošné vyrovnání v tl.20-30 mm</t>
  </si>
  <si>
    <t>Mezisoučet B</t>
  </si>
  <si>
    <t>Mezisoučet C</t>
  </si>
  <si>
    <t>zdivo nad soklem - plošné vyrovnání v tl.10-20 mm</t>
  </si>
  <si>
    <t>dle technické zprávy</t>
  </si>
  <si>
    <t>200,0+150,0+200,0</t>
  </si>
  <si>
    <t>Mezisoučet D</t>
  </si>
  <si>
    <t>45</t>
  </si>
  <si>
    <t>622135091</t>
  </si>
  <si>
    <t>Vyrovnání nerovností podkladu vnějších omítaných ploch Příplatek k ceně za každých dalších 5 mm tloušťky podkladní vrstvy přes 10 mm maltou vápenocementovou stěn</t>
  </si>
  <si>
    <t>-1615255393</t>
  </si>
  <si>
    <t>pol.622135001 mezisoučet A</t>
  </si>
  <si>
    <t>23,0*8</t>
  </si>
  <si>
    <t>pol.622135001 mezisoučet B</t>
  </si>
  <si>
    <t>115,0*4</t>
  </si>
  <si>
    <t>pol.622135001 mezisoučet C</t>
  </si>
  <si>
    <t>175,0*4</t>
  </si>
  <si>
    <t>plošné vyrovnání v tl.10-20 mm</t>
  </si>
  <si>
    <t>pol.622135001 mezisoučet D</t>
  </si>
  <si>
    <t>550,0*2</t>
  </si>
  <si>
    <t>46</t>
  </si>
  <si>
    <t>622211001</t>
  </si>
  <si>
    <t>Montáž kontaktního zateplení z polystyrenových desek nebo z kombinovaných desek na vnější stěny, tloušťky desek do 40 mm</t>
  </si>
  <si>
    <t>687761236</t>
  </si>
  <si>
    <t>poznámka E_P5 - pilíř elektro</t>
  </si>
  <si>
    <t>zateplení soklu tl.20 mm</t>
  </si>
  <si>
    <t>(1,1+0,25)*0,3+0,095</t>
  </si>
  <si>
    <t>47</t>
  </si>
  <si>
    <t>283763600</t>
  </si>
  <si>
    <t>deska z extrudovaného polystyrénu tl. 20 mm</t>
  </si>
  <si>
    <t>-370529365</t>
  </si>
  <si>
    <t>ztratné 2%</t>
  </si>
  <si>
    <t>pol.622211001</t>
  </si>
  <si>
    <t>0,5*1,02</t>
  </si>
  <si>
    <t>48</t>
  </si>
  <si>
    <t>622211021</t>
  </si>
  <si>
    <t>Montáž kontaktního zateplení z polystyrenových desek nebo z kombinovaných desek na vnější stěny, tloušťky desek přes 80 do 120 mm</t>
  </si>
  <si>
    <t>979180166</t>
  </si>
  <si>
    <t>sokl budovy nad terénem</t>
  </si>
  <si>
    <t>F6 - celková tl. izolace 220 mm</t>
  </si>
  <si>
    <t xml:space="preserve">2 vrstvy izolace tl.120 mm + tl.100 mm </t>
  </si>
  <si>
    <t>tl.120 mm</t>
  </si>
  <si>
    <t>4,0</t>
  </si>
  <si>
    <t>49</t>
  </si>
  <si>
    <t>622211211</t>
  </si>
  <si>
    <t>Montáž druhé vrstvy kontaktního zateplení na vnější stěny, z desek polystyrenových, celkové tloušťky izolace přes 200 do 240 mm</t>
  </si>
  <si>
    <t>1058494672</t>
  </si>
  <si>
    <t>tl.100 mm</t>
  </si>
  <si>
    <t>50</t>
  </si>
  <si>
    <t>622211031</t>
  </si>
  <si>
    <t>Montáž kontaktního zateplení z polystyrenových desek nebo z kombinovaných desek na vnější stěny, tloušťky desek přes 120 do 160 mm</t>
  </si>
  <si>
    <t>53137855</t>
  </si>
  <si>
    <t>F2 - celková tl. izolace 140 mm</t>
  </si>
  <si>
    <t>20,0</t>
  </si>
  <si>
    <t>F10 - celková tl. izolace 280 mm</t>
  </si>
  <si>
    <t xml:space="preserve">2 vrstvy izolace tl.140 mm + tl.140 mm </t>
  </si>
  <si>
    <t>17,0</t>
  </si>
  <si>
    <t>51</t>
  </si>
  <si>
    <t>622211221</t>
  </si>
  <si>
    <t>Montáž druhé vrstvy kontaktního zateplení na vnější stěny, z desek polystyrenových, celkové tloušťky izolace přes 240 do 280 mm</t>
  </si>
  <si>
    <t>992771900</t>
  </si>
  <si>
    <t>52</t>
  </si>
  <si>
    <t>283764240</t>
  </si>
  <si>
    <t>deska z polystyrénu XPS, hladký povrch tl 140 mm</t>
  </si>
  <si>
    <t>-1535252817</t>
  </si>
  <si>
    <t>pol.622211031</t>
  </si>
  <si>
    <t>37,0*1,02+0,26</t>
  </si>
  <si>
    <t>pol.622211221</t>
  </si>
  <si>
    <t>17,0*1,02+0,66</t>
  </si>
  <si>
    <t>53</t>
  </si>
  <si>
    <t>283764220</t>
  </si>
  <si>
    <t xml:space="preserve">deska z polystyrénu XPS,  hladký povrch tl 100 mm</t>
  </si>
  <si>
    <t>-1564179558</t>
  </si>
  <si>
    <t>pol.622211211</t>
  </si>
  <si>
    <t>4,0*1,02+0,42</t>
  </si>
  <si>
    <t>54</t>
  </si>
  <si>
    <t>283764230</t>
  </si>
  <si>
    <t xml:space="preserve">deska z polystyrénu XPS,  hladký povrch tl 120 mm</t>
  </si>
  <si>
    <t>-629757801</t>
  </si>
  <si>
    <t>pol.622211021</t>
  </si>
  <si>
    <t>55</t>
  </si>
  <si>
    <t>622221001</t>
  </si>
  <si>
    <t>Montáž kontaktního zateplení z desek z minerální vlny s podélnou orientací vláken na vnější stěny, tloušťky desek do 40 mm</t>
  </si>
  <si>
    <t>1355380895</t>
  </si>
  <si>
    <t>zateplení stěn tl.20 mm</t>
  </si>
  <si>
    <t>(1,1+0,25)*1,2+0,38</t>
  </si>
  <si>
    <t>56</t>
  </si>
  <si>
    <t>631515050</t>
  </si>
  <si>
    <t>deska izolační minerální kontaktních fasád tl. 20 mm</t>
  </si>
  <si>
    <t>1064320452</t>
  </si>
  <si>
    <t>pol.622221001</t>
  </si>
  <si>
    <t>2,0*1,02+0,06</t>
  </si>
  <si>
    <t>57</t>
  </si>
  <si>
    <t>622221031</t>
  </si>
  <si>
    <t>Montáž kontaktního zateplení z desek z minerální vlny s podélnou orientací vláken na vnější stěny, tloušťky desek přes 120 do 160 mm</t>
  </si>
  <si>
    <t>1185184501</t>
  </si>
  <si>
    <t>F3 - tl. izolace 140 mm</t>
  </si>
  <si>
    <t>438,0</t>
  </si>
  <si>
    <t>F4 - tl. izolace 140 mm</t>
  </si>
  <si>
    <t>56,0</t>
  </si>
  <si>
    <t>58</t>
  </si>
  <si>
    <t>621221031</t>
  </si>
  <si>
    <t>Montáž kontaktního zateplení z desek z minerální vlny s podélnou orientací vláken na vnější podhledy, tloušťky desek přes 120 do 160 mm</t>
  </si>
  <si>
    <t>-1647222518</t>
  </si>
  <si>
    <t>podhled střešního světlíku</t>
  </si>
  <si>
    <t>1,2*3,6*1,05+0,064</t>
  </si>
  <si>
    <t>59</t>
  </si>
  <si>
    <t>622221041</t>
  </si>
  <si>
    <t>Montáž kontaktního zateplení z desek z minerální vlny s podélnou orientací vláken na vnější stěny, tloušťky desek přes 160 mm</t>
  </si>
  <si>
    <t>-1374908344</t>
  </si>
  <si>
    <t>F7 - tl. izolace 220 mm</t>
  </si>
  <si>
    <t>371,0</t>
  </si>
  <si>
    <t>F8 - tl. izolace 220 mm</t>
  </si>
  <si>
    <t>14,5</t>
  </si>
  <si>
    <t>F11 - tl. izolace 280 mm</t>
  </si>
  <si>
    <t>325,0</t>
  </si>
  <si>
    <t>F12 - tl. izolace 280 mm</t>
  </si>
  <si>
    <t>31,0</t>
  </si>
  <si>
    <t>Mezisoučet E</t>
  </si>
  <si>
    <t>60</t>
  </si>
  <si>
    <t>631515310</t>
  </si>
  <si>
    <t>deska izolační minerální kontaktních fasád podélné vlákno λ-0.035 tl. 140 mm</t>
  </si>
  <si>
    <t>-630435289</t>
  </si>
  <si>
    <t>pol.622221031</t>
  </si>
  <si>
    <t>494,0*1,02+0,76</t>
  </si>
  <si>
    <t>pol.621221031</t>
  </si>
  <si>
    <t>4,6*1,02</t>
  </si>
  <si>
    <t>0,668</t>
  </si>
  <si>
    <t>631515410</t>
  </si>
  <si>
    <t>deska izolační minerální kontaktních fasád podélné vlákno λ-0.035 tl. 220 mm</t>
  </si>
  <si>
    <t>-305331926</t>
  </si>
  <si>
    <t>pol.622221041mezisoučet B+C</t>
  </si>
  <si>
    <t>(371,0+14,5)*1,02+0,79</t>
  </si>
  <si>
    <t>631515470</t>
  </si>
  <si>
    <t>deska izolační minerální kontaktních fasád podélné vlákno λ-0.035 tl. 280 mm</t>
  </si>
  <si>
    <t>-1772965765</t>
  </si>
  <si>
    <t>pol.622221041mezisoučet D+E</t>
  </si>
  <si>
    <t>(325,0+31,0)*1,02+0,88</t>
  </si>
  <si>
    <t>63</t>
  </si>
  <si>
    <t>622222051</t>
  </si>
  <si>
    <t>Montáž kontaktního zateplení vnějšího ostění, nadpraží nebo parapetu z desek z minerální vlny s podélnou nebo kolmou orientací vláken hloubky špalet přes 200 do 400 mm, tloušťky desek do 40 mm</t>
  </si>
  <si>
    <t>-282432943</t>
  </si>
  <si>
    <t>ostění a nadpraží otvorů</t>
  </si>
  <si>
    <t>(1,5+0,35)*2*2+(0,6*2+2,7)*22</t>
  </si>
  <si>
    <t>(2,05*2+2,7)*8+(3,3*2+2,7)*14</t>
  </si>
  <si>
    <t>0,35*2+0,85</t>
  </si>
  <si>
    <t>(0,6*2+0,9)*25</t>
  </si>
  <si>
    <t>(0,64*2+0,9)*11</t>
  </si>
  <si>
    <t>(0,57*2+0,85)*2</t>
  </si>
  <si>
    <t>(2,1*2+0,8)</t>
  </si>
  <si>
    <t>1,8*3+(0,9+1,8*2)*2</t>
  </si>
  <si>
    <t>179,0*0,05+0,84</t>
  </si>
  <si>
    <t>64</t>
  </si>
  <si>
    <t>63151518R</t>
  </si>
  <si>
    <t>deska izolační minerální kontaktních fasád podélné vlákno tl. 30 mm</t>
  </si>
  <si>
    <t>171373700</t>
  </si>
  <si>
    <t>ostění a nadpraží otvorů - pol.622222051</t>
  </si>
  <si>
    <t>389,0*0,40*1,05+0,62</t>
  </si>
  <si>
    <t>65</t>
  </si>
  <si>
    <t>622212051</t>
  </si>
  <si>
    <t>Montáž kontaktního zateplení vnějšího ostění, nadpraží nebo parapetu z polystyrenových desek hloubky špalet přes 200 do 400 mm, tloušťky desek do 40 mm</t>
  </si>
  <si>
    <t>253007777</t>
  </si>
  <si>
    <t>pod parapety - spádové klíny z desek XPS tl.30 mm</t>
  </si>
  <si>
    <t>K1</t>
  </si>
  <si>
    <t>2,75*(16+12)</t>
  </si>
  <si>
    <t>K2</t>
  </si>
  <si>
    <t>0,95*(12+22+4,0)</t>
  </si>
  <si>
    <t>K4</t>
  </si>
  <si>
    <t>2,75*16</t>
  </si>
  <si>
    <t>157,1*0,1+0,19</t>
  </si>
  <si>
    <t>66</t>
  </si>
  <si>
    <t>283763610</t>
  </si>
  <si>
    <t>deska z polystyrénu XPS, hrana rovná, polo či pero drážka a hladký povrch 1250 x 600 x 30 mm</t>
  </si>
  <si>
    <t>1821669219</t>
  </si>
  <si>
    <t>z pol.622212051 - ztratné 5%</t>
  </si>
  <si>
    <t>77,0*0,24*1,05</t>
  </si>
  <si>
    <t>36,1*0,32*1,05</t>
  </si>
  <si>
    <t>44,0*0,38*1,05</t>
  </si>
  <si>
    <t>49,0*0,05+0,46</t>
  </si>
  <si>
    <t>67</t>
  </si>
  <si>
    <t>622251101</t>
  </si>
  <si>
    <t>Montáž kontaktního zateplení Příplatek k cenám za zápustnou montáž kotev s použitím tepelněizolačních zátek na vnější stěny z polystyrenu</t>
  </si>
  <si>
    <t>622742962</t>
  </si>
  <si>
    <t>0,5</t>
  </si>
  <si>
    <t>pol.622211021+62221211</t>
  </si>
  <si>
    <t>4,0+4,0</t>
  </si>
  <si>
    <t>pol.622211031+622211221</t>
  </si>
  <si>
    <t>37,0+17,0</t>
  </si>
  <si>
    <t>68</t>
  </si>
  <si>
    <t>622251105</t>
  </si>
  <si>
    <t>Montáž kontaktního zateplení Příplatek k cenám za zápustnou montáž kotev s použitím tepelněizolačních zátek na vnější stěny z minerální vlny</t>
  </si>
  <si>
    <t>1258180534</t>
  </si>
  <si>
    <t>2,0</t>
  </si>
  <si>
    <t>pol.622221031+622221041</t>
  </si>
  <si>
    <t>494,0+741,5</t>
  </si>
  <si>
    <t>pol.622222051</t>
  </si>
  <si>
    <t>389,0*0,4</t>
  </si>
  <si>
    <t>pol.622212051</t>
  </si>
  <si>
    <t>171*0,4</t>
  </si>
  <si>
    <t>69</t>
  </si>
  <si>
    <t>621251105</t>
  </si>
  <si>
    <t>Montáž kontaktního zateplení Příplatek k cenám za zápustnou montáž kotev s použitím tepelněizolačních zátek na vnější podhledy z minerální vlny</t>
  </si>
  <si>
    <t>30200387</t>
  </si>
  <si>
    <t>4,6</t>
  </si>
  <si>
    <t>70</t>
  </si>
  <si>
    <t>622252001</t>
  </si>
  <si>
    <t>Montáž lišt kontaktního zateplení zakládacích soklových připevněných hmoždinkami</t>
  </si>
  <si>
    <t>-1304905734</t>
  </si>
  <si>
    <t>pro tl.140 mm</t>
  </si>
  <si>
    <t>25,1+4,1+3,5+13,5+7,4+18,9+3,6+4,6</t>
  </si>
  <si>
    <t>80,7*0,15+0,195</t>
  </si>
  <si>
    <t>pro tl.220 mm</t>
  </si>
  <si>
    <t>1,6+4,1+23,6+11,6+4,9+3,2+14,6</t>
  </si>
  <si>
    <t>4,9+5,9*2+3,6+4,5+5,6*2</t>
  </si>
  <si>
    <t>99,6*0,15+0,46</t>
  </si>
  <si>
    <t>pro tl.280 mm</t>
  </si>
  <si>
    <t>24,8+8,4+5,0+13,3</t>
  </si>
  <si>
    <t>51,5*0,15+0,775</t>
  </si>
  <si>
    <t>pro tl. 20 mm</t>
  </si>
  <si>
    <t>1,5</t>
  </si>
  <si>
    <t>71</t>
  </si>
  <si>
    <t>590516220</t>
  </si>
  <si>
    <t xml:space="preserve">lišta zakládací pro telpelně izolační desky do roviny 23 mm </t>
  </si>
  <si>
    <t>-259185269</t>
  </si>
  <si>
    <t>ztratné 10%</t>
  </si>
  <si>
    <t>pol.622252001 mezisoučet E</t>
  </si>
  <si>
    <t>1,5*1,1+0,05</t>
  </si>
  <si>
    <t>72</t>
  </si>
  <si>
    <t>590516510</t>
  </si>
  <si>
    <t>lišta soklová Al s okapničkou, zakládací U 14 cm, 0,95/200 cm</t>
  </si>
  <si>
    <t>140214040</t>
  </si>
  <si>
    <t>pol.622252001 mezisoučet A</t>
  </si>
  <si>
    <t>93,0*1,1+0,7</t>
  </si>
  <si>
    <t>73</t>
  </si>
  <si>
    <t>590516590</t>
  </si>
  <si>
    <t>lišta soklová Al s okapničkou, zakládací U 22 cm, 0,95/200 cm</t>
  </si>
  <si>
    <t>-939430226</t>
  </si>
  <si>
    <t>pol.622252001 mezisoučet B</t>
  </si>
  <si>
    <t>115,0*1,1+0,5</t>
  </si>
  <si>
    <t>74</t>
  </si>
  <si>
    <t>59051662R</t>
  </si>
  <si>
    <t>lišta soklová Al s okapničkou, zakládací U 28 cm, 0,95/200 cm</t>
  </si>
  <si>
    <t>-2069536972</t>
  </si>
  <si>
    <t>pol.622252001 mezisoučet C</t>
  </si>
  <si>
    <t>60,0*1,1</t>
  </si>
  <si>
    <t>75</t>
  </si>
  <si>
    <t>622252002</t>
  </si>
  <si>
    <t>Montáž lišt kontaktního zateplení ostatních stěnových, dilatačních apod. lepených do tmelu</t>
  </si>
  <si>
    <t>1838219757</t>
  </si>
  <si>
    <t xml:space="preserve">rohové </t>
  </si>
  <si>
    <t>svislé rohy otvorů</t>
  </si>
  <si>
    <t>2,05*16+3,3*28+0,6*72+0,4*2+1,8*6+2,1*2</t>
  </si>
  <si>
    <t>na fasádě</t>
  </si>
  <si>
    <t>9,9+8,7+9,8+8,8+8,6+8,6+6,5+8,8+9,8</t>
  </si>
  <si>
    <t>2,1*4+3,6</t>
  </si>
  <si>
    <t>275,0*0,05+0,05</t>
  </si>
  <si>
    <t>rohový s okapničkou nad otvory</t>
  </si>
  <si>
    <t>2,7*(16+16+12)</t>
  </si>
  <si>
    <t>0,9*(14+22)+0,85*3+1,8+0,9*2+0,8</t>
  </si>
  <si>
    <t>158,0*0,05+0,45</t>
  </si>
  <si>
    <t>parapetní profil</t>
  </si>
  <si>
    <t>2,75*(16+16+12)</t>
  </si>
  <si>
    <t>0,95*(12+22)+0,9*3</t>
  </si>
  <si>
    <t>1,85+0,95*2</t>
  </si>
  <si>
    <t>160,0*0,05+0,25</t>
  </si>
  <si>
    <t>okenní připojovací profil - detail A-D1</t>
  </si>
  <si>
    <t>(0,6*2+2,7)*22</t>
  </si>
  <si>
    <t>(2,05*2+2,7)*8</t>
  </si>
  <si>
    <t>(3,3*2+2,7)*14</t>
  </si>
  <si>
    <t>(0,6*2+0,9)*(12+22)</t>
  </si>
  <si>
    <t>1,8*3+(0,9+1,8*2)*2+0,8+2,0*2</t>
  </si>
  <si>
    <t>okolo otvorů</t>
  </si>
  <si>
    <t>3,5*2+0,4*2+0,85*6+0,35*2+0,6*4</t>
  </si>
  <si>
    <t>0,6*18+0,15*18+1,5*4+0,35*4</t>
  </si>
  <si>
    <t>397,0*0,02+0,16</t>
  </si>
  <si>
    <t>dilatační liště</t>
  </si>
  <si>
    <t>9,0</t>
  </si>
  <si>
    <t>západní fasáda</t>
  </si>
  <si>
    <t>10,0</t>
  </si>
  <si>
    <t>76</t>
  </si>
  <si>
    <t>590514820</t>
  </si>
  <si>
    <t>lišta rohová Al ,10/15 cm s tkaninou bal. 2,5 m</t>
  </si>
  <si>
    <t>722700224</t>
  </si>
  <si>
    <t>ztratné 5%</t>
  </si>
  <si>
    <t>pol.622252002 mezisoučet A</t>
  </si>
  <si>
    <t>289,5*1,05+0,025</t>
  </si>
  <si>
    <t>77</t>
  </si>
  <si>
    <t>590514760</t>
  </si>
  <si>
    <t xml:space="preserve">profil okenní připojovací se sklovláknitou armovací tkaninou </t>
  </si>
  <si>
    <t>-1289636128</t>
  </si>
  <si>
    <t>pol.622252002 mezisoučet D</t>
  </si>
  <si>
    <t>406,0*1,05+0,7</t>
  </si>
  <si>
    <t>78</t>
  </si>
  <si>
    <t>590515120</t>
  </si>
  <si>
    <t>profil parapetní se sklovláknitou armovací tkaninou PVC 2 m</t>
  </si>
  <si>
    <t>-83944161</t>
  </si>
  <si>
    <t>pol.622252002 mezisoučet C</t>
  </si>
  <si>
    <t>168,0*1,05+0,6</t>
  </si>
  <si>
    <t>79</t>
  </si>
  <si>
    <t>590515000</t>
  </si>
  <si>
    <t>Kontaktní zateplovací systémy příslušenství kontaktních zateplovacích systémů dilatační profil stěnový, rohový</t>
  </si>
  <si>
    <t>CS ÚRS 2017 01</t>
  </si>
  <si>
    <t>-470415507</t>
  </si>
  <si>
    <t>pol.622252002 mezisoučet E</t>
  </si>
  <si>
    <t>19,0*1,05+0,05</t>
  </si>
  <si>
    <t>80</t>
  </si>
  <si>
    <t>59051510R</t>
  </si>
  <si>
    <t xml:space="preserve">profil okenní s  okapnicí plastový s výztužnou tkaninou</t>
  </si>
  <si>
    <t>3327813</t>
  </si>
  <si>
    <t>pol.622252002 mezisoučet B</t>
  </si>
  <si>
    <t>166,5*1,05+0,175</t>
  </si>
  <si>
    <t>81</t>
  </si>
  <si>
    <t>62200001R</t>
  </si>
  <si>
    <t xml:space="preserve">Montáž a dodávka vnější okenní těsnící fólie </t>
  </si>
  <si>
    <t>135798817</t>
  </si>
  <si>
    <t>u parapetů - detail E-D1</t>
  </si>
  <si>
    <t>160,0*0,15+0,25</t>
  </si>
  <si>
    <t>82</t>
  </si>
  <si>
    <t>624635351</t>
  </si>
  <si>
    <t>Úpravy vnějších vodorovných a svislých spar, tmelení spáry tmelem silikonovým, průřezu tmeleného profilu do 200 mm2</t>
  </si>
  <si>
    <t>1261804055</t>
  </si>
  <si>
    <t>styk zateplení s rámem oken</t>
  </si>
  <si>
    <t>u parapetů</t>
  </si>
  <si>
    <t>180,0</t>
  </si>
  <si>
    <t>83</t>
  </si>
  <si>
    <t>624635401</t>
  </si>
  <si>
    <t>Úpravy vnějších vodorovných a svislých spar, těsnění spáry expanznímii pásky</t>
  </si>
  <si>
    <t>-829502992</t>
  </si>
  <si>
    <t>84</t>
  </si>
  <si>
    <t>6220000R2</t>
  </si>
  <si>
    <t>Montáž a dodávka nízkoexpanzní pěny pod parapety</t>
  </si>
  <si>
    <t>456112822</t>
  </si>
  <si>
    <t>parapet K1+K2+K4</t>
  </si>
  <si>
    <t>0,26*44+0,35*39+0,43*25+0,16</t>
  </si>
  <si>
    <t>85</t>
  </si>
  <si>
    <t>622142001</t>
  </si>
  <si>
    <t>Potažení vnějších ploch pletivem v ploše nebo pruzích, na plném podkladu sklovláknitým vtlačením do tmelu stěn</t>
  </si>
  <si>
    <t>-1358932003</t>
  </si>
  <si>
    <t>dodatečná vrstva výztužné sítě - cca 1m nad soklem</t>
  </si>
  <si>
    <t>1,0*(25,0+24,8+19,0+3,1+8,4)</t>
  </si>
  <si>
    <t>1,0*(7,4+3,3+12,0+13,2)</t>
  </si>
  <si>
    <t>116,2*0,1+0,18</t>
  </si>
  <si>
    <t>86</t>
  </si>
  <si>
    <t>62214200R</t>
  </si>
  <si>
    <t>Potažení vnějších stěn pancéřovou tkaninou</t>
  </si>
  <si>
    <t>-1283200990</t>
  </si>
  <si>
    <t>vyztužení soklu nad terénem</t>
  </si>
  <si>
    <t>F2+F6+F10</t>
  </si>
  <si>
    <t>20,0+4,0+17,0</t>
  </si>
  <si>
    <t>87</t>
  </si>
  <si>
    <t>622531011</t>
  </si>
  <si>
    <t>Omítka tenkovrstvá silikonová vnějších ploch probarvená, včetně penetrace podkladu zrnitá, vodoodpudivá, omyvatelná, paropropustná, tloušťky 1,5 mm stěn</t>
  </si>
  <si>
    <t>-915200469</t>
  </si>
  <si>
    <t>stěny F3+F7+F11</t>
  </si>
  <si>
    <t>438,0+371,0+325,0</t>
  </si>
  <si>
    <t>ostění - pol.6222222051</t>
  </si>
  <si>
    <t>389,0*0,4+0,4</t>
  </si>
  <si>
    <t>88</t>
  </si>
  <si>
    <t>62253100R</t>
  </si>
  <si>
    <t>Omítka tenkovrstvá silikonová vnějších ploch, včetně penetrace podkladu zrnitá, omyvatelná, paropropustná, tloušťky 1,5 mm stěn</t>
  </si>
  <si>
    <t>-576551621</t>
  </si>
  <si>
    <t>stěny F4+F8+F12</t>
  </si>
  <si>
    <t>56,0+14,5+31,0</t>
  </si>
  <si>
    <t>89</t>
  </si>
  <si>
    <t>62253200R</t>
  </si>
  <si>
    <t>Omítka tenkovrstvá silikonová vnějších ploch probarvená, včetně penetrace podkladu zrnitá, vodoodpudivá, omyvatelná, paropropustná, tloušťky 0,5 mm stěn</t>
  </si>
  <si>
    <t>936021681</t>
  </si>
  <si>
    <t>dle pol.62253100R</t>
  </si>
  <si>
    <t>101,5</t>
  </si>
  <si>
    <t>90</t>
  </si>
  <si>
    <t>62201010R</t>
  </si>
  <si>
    <t>Přebroušení malých nerovností před provedením omítek</t>
  </si>
  <si>
    <t>1752502550</t>
  </si>
  <si>
    <t>pol.622531011+62253100R</t>
  </si>
  <si>
    <t>1331,0+101,5</t>
  </si>
  <si>
    <t>91</t>
  </si>
  <si>
    <t>62201020R</t>
  </si>
  <si>
    <t>Podomítkový plastový profil pro napojení oplechování - montáž, dodávka, doprava</t>
  </si>
  <si>
    <t>-1555726030</t>
  </si>
  <si>
    <t>prvek K3, K5, K6, K9</t>
  </si>
  <si>
    <t>2,0+2,0+3,8+21,0+16,0+14,0+0,2</t>
  </si>
  <si>
    <t>92</t>
  </si>
  <si>
    <t>783826615</t>
  </si>
  <si>
    <t>Hydrofobizační nátěr omítek silikonový, transparentní, povrchů hladkých omítek hladkých, zrnitých tenkovrstvých nebo štukových stupně členitosti 1 a 2</t>
  </si>
  <si>
    <t>-1097740366</t>
  </si>
  <si>
    <t>pol.622531011 mezisoučet A</t>
  </si>
  <si>
    <t>41,0</t>
  </si>
  <si>
    <t>93</t>
  </si>
  <si>
    <t>629991011</t>
  </si>
  <si>
    <t>Zakrytí vnějších ploch před znečištěním včetně pozdějšího odkrytí výplní otvorů a svislých ploch fólií přilepenou lepící páskou</t>
  </si>
  <si>
    <t>573495395</t>
  </si>
  <si>
    <t>0,6*2,7*22+2,05*2,7*8</t>
  </si>
  <si>
    <t>3,3*2,7*14+0,6*0,9*34</t>
  </si>
  <si>
    <t>0,4*10,0+0,6*0,15*10</t>
  </si>
  <si>
    <t>0,6*0,85*2+0,35*0,85+0,6*0,9</t>
  </si>
  <si>
    <t>1,8*1,8+0,9*1,8*2+0,8*2,1</t>
  </si>
  <si>
    <t>238,0*0,1+0,262</t>
  </si>
  <si>
    <t>94</t>
  </si>
  <si>
    <t>629999011</t>
  </si>
  <si>
    <t>Příplatky k cenám úprav vnějších povrchů za zvýšenou pracnost při provádění styku dvou struktur na fasádě</t>
  </si>
  <si>
    <t>-513810421</t>
  </si>
  <si>
    <t>25,0*2+22,0+8,5+28,0+8,0</t>
  </si>
  <si>
    <t>(18,5+5,0+24,3+3,8+24,0+5,0)*2</t>
  </si>
  <si>
    <t>0,6*36</t>
  </si>
  <si>
    <t>299,3*0,04+0,728</t>
  </si>
  <si>
    <t>95</t>
  </si>
  <si>
    <t>62999900R</t>
  </si>
  <si>
    <t>Příplatek za barevné provedení postav na severní fasádě</t>
  </si>
  <si>
    <t>-1927272094</t>
  </si>
  <si>
    <t>96</t>
  </si>
  <si>
    <t>629135102</t>
  </si>
  <si>
    <t>Vyrovnávací vrstva z cementové malty pod klempířskými prvky šířky přes 150 do 300 mm</t>
  </si>
  <si>
    <t>2031435012</t>
  </si>
  <si>
    <t>po vybourání parapetů - P4</t>
  </si>
  <si>
    <t>170,0*0,3</t>
  </si>
  <si>
    <t>Podlahy a podlahové konstrukce</t>
  </si>
  <si>
    <t>97</t>
  </si>
  <si>
    <t>637121113</t>
  </si>
  <si>
    <t>Okapový chodník z kameniva s udusáním a urovnáním povrchu z kačírku tl. 200 mm</t>
  </si>
  <si>
    <t>-1935998782</t>
  </si>
  <si>
    <t>obnova okapového chodníku u venkovních šaten</t>
  </si>
  <si>
    <t>0,3*2,0*2+0,8</t>
  </si>
  <si>
    <t>98</t>
  </si>
  <si>
    <t>637211121</t>
  </si>
  <si>
    <t>Okapový chodník z dlaždic betonových se zalitím spár cementovou maltou do písku, tl. dlaždic 40 mm</t>
  </si>
  <si>
    <t>1891524699</t>
  </si>
  <si>
    <t>0,4*130,0</t>
  </si>
  <si>
    <t>99</t>
  </si>
  <si>
    <t>564750011</t>
  </si>
  <si>
    <t>Podklad nebo kryt z kameniva hrubého drceného vel. 8-16 mm s rozprostřením a zhutněním, po zhutnění tl. 150 mm</t>
  </si>
  <si>
    <t>518386717</t>
  </si>
  <si>
    <t>podkladní vrstva okap.chodníku z dlaždic</t>
  </si>
  <si>
    <t>100</t>
  </si>
  <si>
    <t>637311122</t>
  </si>
  <si>
    <t>Okapový chodník z obrubníků betonových chodníkových, se zalitím spár cementovou maltou do lože z betonu prostého, z obrubníků stojatých</t>
  </si>
  <si>
    <t>1389570525</t>
  </si>
  <si>
    <t>okap.chodník z kačírku</t>
  </si>
  <si>
    <t>2,0*2</t>
  </si>
  <si>
    <t>okap.chodník z dlaždic</t>
  </si>
  <si>
    <t>130,0</t>
  </si>
  <si>
    <t>101</t>
  </si>
  <si>
    <t>631311113</t>
  </si>
  <si>
    <t>Mazanina z betonu prostého bez zvýšených nároků na prostředí tl. přes 50 do 80 mm tř. C 12/15</t>
  </si>
  <si>
    <t>-1506151103</t>
  </si>
  <si>
    <t>spádový klín</t>
  </si>
  <si>
    <t>(0,05+0,07)/2*0,5*130,0*1,04</t>
  </si>
  <si>
    <t>102</t>
  </si>
  <si>
    <t>631351101</t>
  </si>
  <si>
    <t>Bednění v podlahách rýh a hran zřízení</t>
  </si>
  <si>
    <t>1719414830</t>
  </si>
  <si>
    <t>spádový klín okolo budovy pod drenáží</t>
  </si>
  <si>
    <t>0,05*130,0*1,1+0,05</t>
  </si>
  <si>
    <t>103</t>
  </si>
  <si>
    <t>631351102</t>
  </si>
  <si>
    <t>Bednění v podlahách rýh a hran odstranění</t>
  </si>
  <si>
    <t>1430833278</t>
  </si>
  <si>
    <t>7,2</t>
  </si>
  <si>
    <t>104</t>
  </si>
  <si>
    <t>63133100R</t>
  </si>
  <si>
    <t xml:space="preserve">Vyspravění povrchu lemu otvoru monolitickým betonem C20/25 - výkres č.2 </t>
  </si>
  <si>
    <t>-1735160233</t>
  </si>
  <si>
    <t>105</t>
  </si>
  <si>
    <t>631311135</t>
  </si>
  <si>
    <t>Mazanina z betonu prostého bez zvýšených nároků na prostředí tl. přes 120 do 240 mm tř. C 20/25</t>
  </si>
  <si>
    <t>1036180784</t>
  </si>
  <si>
    <t>výkres č.2 - poznámka E_P16</t>
  </si>
  <si>
    <t>Zakrytí otvoru výměníku - nabetonování lemu</t>
  </si>
  <si>
    <t>0,25*0,2*(1,5*2+3,6)+0,07</t>
  </si>
  <si>
    <t>106</t>
  </si>
  <si>
    <t>631351111</t>
  </si>
  <si>
    <t>Bednění v podlahách otvorů a prostupů zřízení</t>
  </si>
  <si>
    <t>919308228</t>
  </si>
  <si>
    <t>0,25*(1,75*2+3,6)</t>
  </si>
  <si>
    <t>0,25*(1,5+3,1)+0,075</t>
  </si>
  <si>
    <t>107</t>
  </si>
  <si>
    <t>631351112</t>
  </si>
  <si>
    <t>Bednění v podlahách otvorů a prostupů odstranění</t>
  </si>
  <si>
    <t>-1084878538</t>
  </si>
  <si>
    <t>108</t>
  </si>
  <si>
    <t>985131311</t>
  </si>
  <si>
    <t>Očištění ploch stěn, rubu kleneb a podlah ruční ocelovými kartáči</t>
  </si>
  <si>
    <t>-247588286</t>
  </si>
  <si>
    <t xml:space="preserve">Zakrytí otvoru výměníku </t>
  </si>
  <si>
    <t>1,8*3,7+0,34</t>
  </si>
  <si>
    <t>109</t>
  </si>
  <si>
    <t>63240000R</t>
  </si>
  <si>
    <t>Vysprávka povrchu opravnou maltou tl. cca 50 mm</t>
  </si>
  <si>
    <t>-498678876</t>
  </si>
  <si>
    <t>Zakrytí otvoru výměníku - plocha před otvorem - cca 20% plochy</t>
  </si>
  <si>
    <t>1,8*3,7*0,2+0,068</t>
  </si>
  <si>
    <t>110</t>
  </si>
  <si>
    <t>777131107</t>
  </si>
  <si>
    <t>Penetrační nátěr podlahy</t>
  </si>
  <si>
    <t>870284393</t>
  </si>
  <si>
    <t xml:space="preserve">Zakrytí otvoru výměníku - plocha před otvorem </t>
  </si>
  <si>
    <t>111</t>
  </si>
  <si>
    <t>63245000R</t>
  </si>
  <si>
    <t xml:space="preserve">Spádový potěr pro podlahové konstrukce C30 ve vnějším prostředí tl 30- 50 mm </t>
  </si>
  <si>
    <t>-875699351</t>
  </si>
  <si>
    <t>112</t>
  </si>
  <si>
    <t>777131105</t>
  </si>
  <si>
    <t>Penetrační nátěr podlahy na podklad z čerstvého betonu</t>
  </si>
  <si>
    <t>1633773651</t>
  </si>
  <si>
    <t>113</t>
  </si>
  <si>
    <t>63250000R</t>
  </si>
  <si>
    <t>Hydroizolační stěrky vnějších ploch vodorovných</t>
  </si>
  <si>
    <t>-1057525414</t>
  </si>
  <si>
    <t>114</t>
  </si>
  <si>
    <t>632451031</t>
  </si>
  <si>
    <t>Potěr cementový vyrovnávací z malty (MC-15) v ploše o průměrné (střední) tl. od 10 do 20 mm</t>
  </si>
  <si>
    <t>1324725494</t>
  </si>
  <si>
    <t>střecha S2</t>
  </si>
  <si>
    <t>115</t>
  </si>
  <si>
    <t>632451032</t>
  </si>
  <si>
    <t>Potěr cementový vyrovnávací z malty (MC-15) v ploše o průměrné (střední) tl. přes 20 do 30 mm</t>
  </si>
  <si>
    <t>-839718729</t>
  </si>
  <si>
    <t>podlaha vnitřního světlíku S4</t>
  </si>
  <si>
    <t>22,0</t>
  </si>
  <si>
    <t>Lešení a stavební výtahy</t>
  </si>
  <si>
    <t>116</t>
  </si>
  <si>
    <t>941111121</t>
  </si>
  <si>
    <t>Montáž lešení řadového trubkového lehkého pracovního s podlahami s provozním zatížením tř. 3 do 200 kg/m2 šířky tř. W09 přes 0,9 do 1,2 m, výšky do 10 m</t>
  </si>
  <si>
    <t>1548076740</t>
  </si>
  <si>
    <t>(8,8-1,5)*(8,4+1,2+15,0+1,2)</t>
  </si>
  <si>
    <t>(6,1-1,5)*(14,1+1,2*2)</t>
  </si>
  <si>
    <t>(7,8-1,5)*(13,2+1,2*2)</t>
  </si>
  <si>
    <t>(6,5-1,5)*(1,4+1,2)</t>
  </si>
  <si>
    <t>((8,8+7,8)/2-1,5)*(24,8+1,2*2)</t>
  </si>
  <si>
    <t>(8,8-1,5)*(8,4+1,2)</t>
  </si>
  <si>
    <t>(5,5-1,5)*(4,9+1,2+1,2+1,2*2)</t>
  </si>
  <si>
    <t>(7,0-1,5)*(14,5+1,2)</t>
  </si>
  <si>
    <t>(9,8-1,5)*3,3</t>
  </si>
  <si>
    <t>(9,83-1,5)*(18,9+1,2)</t>
  </si>
  <si>
    <t>((8,8+9,9)/2-1,5)*(25,01+1,2*2)</t>
  </si>
  <si>
    <t>(2,8-1,5)*(4,6+1,2*2+3,0*2+1,2*2)</t>
  </si>
  <si>
    <t>(6,5-1,5)*3,6+(5,5-1,5)*3,6</t>
  </si>
  <si>
    <t>(6,0-1,5)*6,0*2</t>
  </si>
  <si>
    <t>1272,0*0,05+0,278</t>
  </si>
  <si>
    <t>117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</si>
  <si>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</si>
  <si>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</si>
  <si>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-1629230234</t>
  </si>
  <si>
    <t>předpoklad - 90 dní</t>
  </si>
  <si>
    <t>1336,0*90</t>
  </si>
  <si>
    <t>118</t>
  </si>
  <si>
    <t>941111821</t>
  </si>
  <si>
    <t>Demontáž lešení řadového trubkového lehkého pracovního s podlahami s provozním zatížením tř. 3 do 200 kg/m2 šířky tř. W09 přes 0,9 do 1,2 m, výšky do 10 m</t>
  </si>
  <si>
    <t>209932339</t>
  </si>
  <si>
    <t>119</t>
  </si>
  <si>
    <t>944511111</t>
  </si>
  <si>
    <t>Montáž ochranné sítě zavěšené na konstrukci lešení z textilie z umělých vláken</t>
  </si>
  <si>
    <t>1155895866</t>
  </si>
  <si>
    <t>120</t>
  </si>
  <si>
    <t>944511211</t>
  </si>
  <si>
    <t>Montáž ochranné sítě Příplatek za první a každý další den použití sítě k ceně -1111</t>
  </si>
  <si>
    <t>797762370</t>
  </si>
  <si>
    <t>121</t>
  </si>
  <si>
    <t>944511811</t>
  </si>
  <si>
    <t>Demontáž ochranné sítě zavěšené na konstrukci lešení z textilie z umělých vláken</t>
  </si>
  <si>
    <t>-629465866</t>
  </si>
  <si>
    <t>122</t>
  </si>
  <si>
    <t>949101112</t>
  </si>
  <si>
    <t>Lešení pomocné pracovní pro objekty pozemních staveb pro zatížení do 150 kg/m2, o výšce lešeňové podlahy přes 1,9 do 3,5 m</t>
  </si>
  <si>
    <t>-343572287</t>
  </si>
  <si>
    <t>Různé dokončovací konstrukce a práce pozemních staveb</t>
  </si>
  <si>
    <t>123</t>
  </si>
  <si>
    <t>95500110R</t>
  </si>
  <si>
    <t>Demontáž rozhlasu a po dokončení zatplení jeho zpětné osazení (kotvit kotvami s přerušeným tepelným mostem)</t>
  </si>
  <si>
    <t>-1354118396</t>
  </si>
  <si>
    <t>124</t>
  </si>
  <si>
    <t>95500120R</t>
  </si>
  <si>
    <t>Demontáž a zpětná montáž slaboproudého kabelu k rozhlasu včetně plastové krycí lišty zapuštěné v tepelném izolantu fasády - montáž, dodávka materiálu, doprava</t>
  </si>
  <si>
    <t>162808300</t>
  </si>
  <si>
    <t>125</t>
  </si>
  <si>
    <t>95000125R</t>
  </si>
  <si>
    <t>Demontáž a zpětná montáž cedulí a drobných prvků (položkově neuvedených) na fasádě</t>
  </si>
  <si>
    <t>-556122744</t>
  </si>
  <si>
    <t>126</t>
  </si>
  <si>
    <t>95500130R</t>
  </si>
  <si>
    <t>Plastová krabice 120/250 - osadit plastovou krabici univerzální do zateplení tl.200 mm 196x156mm - montáž, dodávka materiálu a kotev, doprava</t>
  </si>
  <si>
    <t>607736301</t>
  </si>
  <si>
    <t>127</t>
  </si>
  <si>
    <t>741410041</t>
  </si>
  <si>
    <t>Montáž uzemňovacího vedení s upevněním, propojením a připojením pomocí svorek v zemi s izolací spojů drátu nebo lana D do 10 mm v městské zástavbě</t>
  </si>
  <si>
    <t>1691452955</t>
  </si>
  <si>
    <t>do výkopu okolo budovy</t>
  </si>
  <si>
    <t>150,0</t>
  </si>
  <si>
    <t>128</t>
  </si>
  <si>
    <t>35442060R</t>
  </si>
  <si>
    <t>pás zemnící 30 x 4 mm FeZn</t>
  </si>
  <si>
    <t>406335141</t>
  </si>
  <si>
    <t>150,0*1,05+0,5</t>
  </si>
  <si>
    <t>129</t>
  </si>
  <si>
    <t>952902121</t>
  </si>
  <si>
    <t>Čištění budov při provádění oprav a udržovacích prací podlah drsných nebo chodníků zametením</t>
  </si>
  <si>
    <t>1051121598</t>
  </si>
  <si>
    <t>po vybourání stávajících skladeb střech S2 a S4</t>
  </si>
  <si>
    <t>325,0+22</t>
  </si>
  <si>
    <t>130</t>
  </si>
  <si>
    <t>952902611</t>
  </si>
  <si>
    <t>Čištění budov při provádění oprav a udržovacích prací vysátím prachu z ostatních ploch</t>
  </si>
  <si>
    <t>-324681352</t>
  </si>
  <si>
    <t>131</t>
  </si>
  <si>
    <t>95550001R</t>
  </si>
  <si>
    <t>Ochrana střešní plochy před nepřízní počasí (déšť, sníh...) ochrannou plachtou - montáž, dodávka</t>
  </si>
  <si>
    <t>977456912</t>
  </si>
  <si>
    <t>Bourání konstrukcí</t>
  </si>
  <si>
    <t>132</t>
  </si>
  <si>
    <t>113106121</t>
  </si>
  <si>
    <t>Rozebrání dlažeb a dílců komunikací pro pěší, vozovek a ploch s přemístěním hmot na skládku na vzdálenost do 3 m nebo s naložením na dopravní prostředek komunikací pro pěší s ložem z kameniva nebo živice a s výplní spár z betonových nebo kameninových dlaždic, desek nebo tvarovek</t>
  </si>
  <si>
    <t>884400358</t>
  </si>
  <si>
    <t>stávající okapový chodník z bet.dlaždic</t>
  </si>
  <si>
    <t>0,6*130,0</t>
  </si>
  <si>
    <t>133</t>
  </si>
  <si>
    <t>113107122</t>
  </si>
  <si>
    <t>Odstranění podkladů nebo krytů s přemístěním hmot na skládku na vzdálenost do 3 m nebo s naložením na dopravní prostředek v ploše jednotlivě do 50 m2 z kameniva hrubého drceného, o tl. vrstvy přes 100 do 200 mm</t>
  </si>
  <si>
    <t>-359742391</t>
  </si>
  <si>
    <t>stávající okapový chodník z kačírku (u šaten)</t>
  </si>
  <si>
    <t>0,5*2,0*2</t>
  </si>
  <si>
    <t>134</t>
  </si>
  <si>
    <t>978059641</t>
  </si>
  <si>
    <t>Odsekání obkladů stěn včetně otlučení podkladní omítky až na zdivo z obkládaček vnějších, z jakýchkoliv materiálů, plochy přes 1 m2</t>
  </si>
  <si>
    <t>610328127</t>
  </si>
  <si>
    <t>odsekání kabřince - sokl</t>
  </si>
  <si>
    <t>(0,3+1,35)/2*24,8</t>
  </si>
  <si>
    <t>(0,3+1,4)/2*25,0</t>
  </si>
  <si>
    <t>0,3*(13,2+4,5)</t>
  </si>
  <si>
    <t>0,2*10,8+0,4*7,4</t>
  </si>
  <si>
    <t>1,35*(24,0+8,4)</t>
  </si>
  <si>
    <t>3,0*(5,9+3,6)*2-(2,0*0,8+1,8*1,8+0,9*1,8*2)</t>
  </si>
  <si>
    <t>144,8*0,05</t>
  </si>
  <si>
    <t>parapety a ostatní drobné plochy</t>
  </si>
  <si>
    <t>152,0*0,15+0,16</t>
  </si>
  <si>
    <t>135</t>
  </si>
  <si>
    <t>97807000R</t>
  </si>
  <si>
    <t>Otlučení nesoudržného zdiva - stěny pod terénem</t>
  </si>
  <si>
    <t>-290700722</t>
  </si>
  <si>
    <t>předpoklad 20% plochy poškozeno</t>
  </si>
  <si>
    <t>136</t>
  </si>
  <si>
    <t>978036191</t>
  </si>
  <si>
    <t>Otlučení cementových omítek vnějších ploch s vyškrabáním spar zdiva a s očištěním povrchu, v rozsahu do 100 %</t>
  </si>
  <si>
    <t>-617970634</t>
  </si>
  <si>
    <t>trhlina v omítce - východní pohled</t>
  </si>
  <si>
    <t>odsekání nesoudržných částí</t>
  </si>
  <si>
    <t>0,15*8,7+0,195</t>
  </si>
  <si>
    <t>zdivo nad soklem - poškozené plochy</t>
  </si>
  <si>
    <t>137</t>
  </si>
  <si>
    <t>968062375</t>
  </si>
  <si>
    <t>Vybourání dřevěných rámů oken s křídly, dveřních zárubní, vrat, stěn, ostění nebo obkladů rámů oken s křídly zdvojených, plochy do 2 m2</t>
  </si>
  <si>
    <t>-862508302</t>
  </si>
  <si>
    <t>okna do světlíku</t>
  </si>
  <si>
    <t>0,9*1,8*2+0,06</t>
  </si>
  <si>
    <t>138</t>
  </si>
  <si>
    <t>968062376</t>
  </si>
  <si>
    <t>Vybourání dřevěných rámů oken s křídly, dveřních zárubní, vrat, stěn, ostění nebo obkladů rámů oken s křídly zdvojených, plochy do 4 m2</t>
  </si>
  <si>
    <t>1857674687</t>
  </si>
  <si>
    <t>okno do světlíku</t>
  </si>
  <si>
    <t>1,8*1,8+0,06</t>
  </si>
  <si>
    <t>139</t>
  </si>
  <si>
    <t>968072355</t>
  </si>
  <si>
    <t>Vybourání kovových rámů oken s křídly, dveřních zárubní, vrat, stěn, ostění nebo obkladů okenních rámů s křídly zdvojených, plochy do 2 m2</t>
  </si>
  <si>
    <t>1258487770</t>
  </si>
  <si>
    <t>2,7*0,6*22+0,4*0,85+0,9*0,6*2+0,94</t>
  </si>
  <si>
    <t>140</t>
  </si>
  <si>
    <t>966074112</t>
  </si>
  <si>
    <t>Demontáž prosvětlovacích pásů stěn z ocelových rámů, s výplní polykarbonátovou deskou, plochy otvoru přes 5 do 10 m2</t>
  </si>
  <si>
    <t>-371046231</t>
  </si>
  <si>
    <t xml:space="preserve"> bourání výplní fasády z polykarbonátu a ocelových rámů</t>
  </si>
  <si>
    <t>2,7*3,3*22+0,98</t>
  </si>
  <si>
    <t>141</t>
  </si>
  <si>
    <t>968072455</t>
  </si>
  <si>
    <t>Vybourání kovových rámů oken s křídly, dveřních zárubní, vrat, stěn, ostění nebo obkladů dveřních zárubní, plochy do 2 m2</t>
  </si>
  <si>
    <t>25548372</t>
  </si>
  <si>
    <t>bourání dveří do světlíku - zárubeň</t>
  </si>
  <si>
    <t>0,8*2,0</t>
  </si>
  <si>
    <t>142</t>
  </si>
  <si>
    <t>767691822</t>
  </si>
  <si>
    <t>Vyvěšení nebo zavěšení kovových křídel – ostatní práce s případným uložením a opětovným zavěšením po provedení stavebních změn dveří, plochy do 2 m2</t>
  </si>
  <si>
    <t>208267934</t>
  </si>
  <si>
    <t>plechové dveře do světlíku</t>
  </si>
  <si>
    <t>143</t>
  </si>
  <si>
    <t>967031742</t>
  </si>
  <si>
    <t>Přisekání (špicování) plošné nebo rovných ostění zdiva z cihel pálených plošné, na maltu vápennou nebo vápenocementovou, tl. na maltu cementovou, tl. do 100 mm</t>
  </si>
  <si>
    <t>76399792</t>
  </si>
  <si>
    <t>po vybouraných okenních výplní</t>
  </si>
  <si>
    <t>(2,7+3,3*2)*22*0,3</t>
  </si>
  <si>
    <t>(2,7+0,6*2)*22*0,3+(0,4*2+0,85)*0,3</t>
  </si>
  <si>
    <t>1,8*5*0,3+0,9*2*0,3</t>
  </si>
  <si>
    <t>(2,0*2+0,8)*0,3</t>
  </si>
  <si>
    <t>92,0*0,1+0,505</t>
  </si>
  <si>
    <t>144</t>
  </si>
  <si>
    <t>96208114R</t>
  </si>
  <si>
    <t xml:space="preserve">Bourání konstrukcí ze skleněných tvárnic </t>
  </si>
  <si>
    <t>910342348</t>
  </si>
  <si>
    <t>světlík - bourání vrchní části</t>
  </si>
  <si>
    <t>5,0*1,8*2</t>
  </si>
  <si>
    <t>145</t>
  </si>
  <si>
    <t>962052211</t>
  </si>
  <si>
    <t>Bourání zdiva železobetonového, objemu přes 1 m3</t>
  </si>
  <si>
    <t>-1778558112</t>
  </si>
  <si>
    <t>světlík - bourání vrchní části (zdivo,atika)</t>
  </si>
  <si>
    <t>odbourání části VZT nástavby</t>
  </si>
  <si>
    <t>0,2*05*1,0</t>
  </si>
  <si>
    <t>146</t>
  </si>
  <si>
    <t>971033541</t>
  </si>
  <si>
    <t>Vybourání otvorů ve zdivu základovém nebo nadzákladovém z cihel, tvárnic, příčkovek z cihel pálených na maltu vápennou nebo vápenocementovou plochy do 1 m2, tl. do 300 mm</t>
  </si>
  <si>
    <t>-1775330178</t>
  </si>
  <si>
    <t>světlík - zvětšení dveřního otvoru</t>
  </si>
  <si>
    <t>0,5*0,3</t>
  </si>
  <si>
    <t>147</t>
  </si>
  <si>
    <t>974031664</t>
  </si>
  <si>
    <t>Vysekání rýh ve zdivu cihelném na maltu vápennou nebo vápenocementovou pro vtahování nosníků do zdí, před vybouráním otvoru do hl. 150 mm, při v. nosníku do 150 mm</t>
  </si>
  <si>
    <t>1924267391</t>
  </si>
  <si>
    <t>1,05*2</t>
  </si>
  <si>
    <t>148</t>
  </si>
  <si>
    <t>966073122</t>
  </si>
  <si>
    <t>Demontáž krytiny střech ocelových konstrukcí z tvarovaných ocelových plechů, výšky budovy přes 6 do 12 m</t>
  </si>
  <si>
    <t>-767477578</t>
  </si>
  <si>
    <t>149</t>
  </si>
  <si>
    <t>965042141</t>
  </si>
  <si>
    <t>Bourání podkladů pod dlažby nebo litých celistvých podlah a mazanin betonových nebo z litého asfaltu tl. do 100 mm, plochy přes 4 m2</t>
  </si>
  <si>
    <t>-2064782443</t>
  </si>
  <si>
    <t>keramzit beton</t>
  </si>
  <si>
    <t>16,8*0,3</t>
  </si>
  <si>
    <t>150</t>
  </si>
  <si>
    <t>965082941</t>
  </si>
  <si>
    <t>Odstranění násypu pod podlahami nebo ochranného násypu na střechách tl. přes 200 mm jakékoliv plochy</t>
  </si>
  <si>
    <t>745710069</t>
  </si>
  <si>
    <t>vybourání stávající střechy</t>
  </si>
  <si>
    <t>násyp tl.30 cm</t>
  </si>
  <si>
    <t>325,0*0,3</t>
  </si>
  <si>
    <t>97,5*0,3+0,25</t>
  </si>
  <si>
    <t>151</t>
  </si>
  <si>
    <t>96504500R</t>
  </si>
  <si>
    <t>Bourání potěrů cementových nebo pískocementových tl 20 mm pl přes 4 m2</t>
  </si>
  <si>
    <t>-90744450</t>
  </si>
  <si>
    <t>stávající střecha S3 - potěr pod lignoporem a na lignoporu</t>
  </si>
  <si>
    <t>526,0*2</t>
  </si>
  <si>
    <t>1062,0*0,2+0,6</t>
  </si>
  <si>
    <t>152</t>
  </si>
  <si>
    <t>965045113</t>
  </si>
  <si>
    <t>Bourání potěrů tl. do 50 mm cementových nebo pískocementových, plochy přes 4 m2</t>
  </si>
  <si>
    <t>1847668507</t>
  </si>
  <si>
    <t xml:space="preserve">stávající střecha S2 </t>
  </si>
  <si>
    <t>153</t>
  </si>
  <si>
    <t>97770010R</t>
  </si>
  <si>
    <t>Vybourání nových otvorů prům.200 mm do stropní konstrukce pro posunutí větracích střešních hlavic</t>
  </si>
  <si>
    <t>-59138174</t>
  </si>
  <si>
    <t>997</t>
  </si>
  <si>
    <t>Přesun sutě</t>
  </si>
  <si>
    <t>154</t>
  </si>
  <si>
    <t>997013113</t>
  </si>
  <si>
    <t>Vnitrostaveništní doprava suti a vybouraných hmot vodorovně do 50 m svisle s použitím mechanizace pro budovy a haly výšky přes 9 do 12 m</t>
  </si>
  <si>
    <t>-182512639</t>
  </si>
  <si>
    <t>155</t>
  </si>
  <si>
    <t>997013501</t>
  </si>
  <si>
    <t>Odvoz suti a vybouraných hmot na skládku nebo meziskládku se složením, na vzdálenost do 1 km</t>
  </si>
  <si>
    <t>807392982</t>
  </si>
  <si>
    <t>156</t>
  </si>
  <si>
    <t>997013509</t>
  </si>
  <si>
    <t>Odvoz suti a vybouraných hmot na skládku nebo meziskládku se složením, na vzdálenost Příplatek k ceně za každý další i započatý 1 km přes 1 km</t>
  </si>
  <si>
    <t>-675294486</t>
  </si>
  <si>
    <t>celkem 17 km</t>
  </si>
  <si>
    <t>447,267*(17-1)</t>
  </si>
  <si>
    <t>157</t>
  </si>
  <si>
    <t>99701380R</t>
  </si>
  <si>
    <t>Poplatek za uložení stavebního odpadu směsi nebo oddělené frakce betonu, chel, tašek a keram.výrobků na skládce (skládkovné) - kód odpadu 170107</t>
  </si>
  <si>
    <t>1198304961</t>
  </si>
  <si>
    <t>158</t>
  </si>
  <si>
    <t>997013831</t>
  </si>
  <si>
    <t>Poplatek za uložení stavebního odpadu na skládce (skládkovné) směsného</t>
  </si>
  <si>
    <t>40898458</t>
  </si>
  <si>
    <t>998</t>
  </si>
  <si>
    <t>Přesun hmot</t>
  </si>
  <si>
    <t>159</t>
  </si>
  <si>
    <t>998011002</t>
  </si>
  <si>
    <t>Přesun hmot pro budovy občanské výstavby, bydlení, výrobu a služby s nosnou svislou konstrukcí zděnou z cihel, tvárnic nebo kamene vodorovná dopravní vzdálenost do 100 m pro budovy výšky přes 6 do 12 m</t>
  </si>
  <si>
    <t>-1524095301</t>
  </si>
  <si>
    <t>PSV</t>
  </si>
  <si>
    <t>Práce a dodávky PSV</t>
  </si>
  <si>
    <t>DMT</t>
  </si>
  <si>
    <t>Demontáže</t>
  </si>
  <si>
    <t>160</t>
  </si>
  <si>
    <t>711131821</t>
  </si>
  <si>
    <t>Odstranění izolace proti zemní vlhkosti na ploše svislé S</t>
  </si>
  <si>
    <t>1985067696</t>
  </si>
  <si>
    <t>odkopané plochy stěn pod terénem</t>
  </si>
  <si>
    <t>F1</t>
  </si>
  <si>
    <t>0,85*22,0</t>
  </si>
  <si>
    <t>0,8*(3,3+7,4)</t>
  </si>
  <si>
    <t>(0,8+1,35)/2*12,0</t>
  </si>
  <si>
    <t>(0,8+1,2)/2*8,0</t>
  </si>
  <si>
    <t>(0,6+0,8)/2*5,0</t>
  </si>
  <si>
    <t>51,7*0,15+0,585</t>
  </si>
  <si>
    <t>Mezisoučet F1</t>
  </si>
  <si>
    <t>F9</t>
  </si>
  <si>
    <t>0,8*0,9</t>
  </si>
  <si>
    <t>(0,9+1,2)/2*4,8</t>
  </si>
  <si>
    <t>(0,9+1,1)/2*5,0</t>
  </si>
  <si>
    <t>(0,8+1,0)/2*5,0</t>
  </si>
  <si>
    <t>(0,7+0,95)/2*5,6</t>
  </si>
  <si>
    <t>0,8*13,3</t>
  </si>
  <si>
    <t>(0,8+0,95)/2*8,4</t>
  </si>
  <si>
    <t>37,8*0,15+0,46</t>
  </si>
  <si>
    <t>Mezisoučet F9</t>
  </si>
  <si>
    <t>F5</t>
  </si>
  <si>
    <t>0,8*11,7</t>
  </si>
  <si>
    <t>9,0*0,15+0,29</t>
  </si>
  <si>
    <t>Mezisoučet F5</t>
  </si>
  <si>
    <t>161</t>
  </si>
  <si>
    <t>76700110R</t>
  </si>
  <si>
    <t>Demontáž obložení stěn plastovými šablonami v.35 mm včetně podkladního roštu</t>
  </si>
  <si>
    <t>1203070861</t>
  </si>
  <si>
    <t>7,4*24,8-2,7*(0,6+2,05)*8</t>
  </si>
  <si>
    <t>126,3*0,15+0,275</t>
  </si>
  <si>
    <t>162</t>
  </si>
  <si>
    <t>76700120R</t>
  </si>
  <si>
    <t>Demontáž zakládací lišty obložení fasády</t>
  </si>
  <si>
    <t>-1257908386</t>
  </si>
  <si>
    <t>163</t>
  </si>
  <si>
    <t>76700122R</t>
  </si>
  <si>
    <t>Demontáž ocelového rámu z východní fasády</t>
  </si>
  <si>
    <t>1616633735</t>
  </si>
  <si>
    <t>164</t>
  </si>
  <si>
    <t>-1417999716</t>
  </si>
  <si>
    <t>dveře ve světlíku</t>
  </si>
  <si>
    <t>dvířka elektropilíře</t>
  </si>
  <si>
    <t>165</t>
  </si>
  <si>
    <t>767996702</t>
  </si>
  <si>
    <t>Demontáž ostatních zámečnických konstrukcí o hmotnosti jednotlivých dílů řezáním přes 50 do 100 kg</t>
  </si>
  <si>
    <t>-1246629665</t>
  </si>
  <si>
    <t>otvor do výměníku - odstranění kovových mříží</t>
  </si>
  <si>
    <t>200,0</t>
  </si>
  <si>
    <t>- odstanění ocel.zábradlí</t>
  </si>
  <si>
    <t>50,0</t>
  </si>
  <si>
    <t>ostatní neuvedené drobné zámečnické nebo VZT prvky</t>
  </si>
  <si>
    <t>(např. mříže, větrací mřížky, plechy a další...)</t>
  </si>
  <si>
    <t>světlík - bourání vrchní části (U140)</t>
  </si>
  <si>
    <t>550,0</t>
  </si>
  <si>
    <t>166</t>
  </si>
  <si>
    <t>713130831</t>
  </si>
  <si>
    <t>Odstranění tepelné izolace běžných stavebních konstrukcí z rohoží, pásů, dílců, desek, bloků stěn a příček připevněných přibitím nebo nastřelením do 100 mm z vláknitých materiálů, tloušťka izolace</t>
  </si>
  <si>
    <t>1249560589</t>
  </si>
  <si>
    <t>izolace pod obkladem fasády</t>
  </si>
  <si>
    <t>pol.76700110R</t>
  </si>
  <si>
    <t>145,5</t>
  </si>
  <si>
    <t>167</t>
  </si>
  <si>
    <t>72400110R</t>
  </si>
  <si>
    <t>Demontáž hromosvodu</t>
  </si>
  <si>
    <t>755195636</t>
  </si>
  <si>
    <t>168</t>
  </si>
  <si>
    <t>751398822</t>
  </si>
  <si>
    <t>Demontáž ostatních zařízení větrací mřížky stěnové, průřezu přes 0,04 do 0,100 m2</t>
  </si>
  <si>
    <t>-1942796076</t>
  </si>
  <si>
    <t>E-P8</t>
  </si>
  <si>
    <t>E-P12</t>
  </si>
  <si>
    <t>169</t>
  </si>
  <si>
    <t>751398824</t>
  </si>
  <si>
    <t>Demontáž ostatních zařízení větrací mřížky stěnové, průřezu přes 0,150 do 0,200 m2</t>
  </si>
  <si>
    <t>920787269</t>
  </si>
  <si>
    <t>E_P9</t>
  </si>
  <si>
    <t>170</t>
  </si>
  <si>
    <t>751398825</t>
  </si>
  <si>
    <t>Demontáž ostatních zařízení větrací mřížky stěnové, průřezu přes 0,200 m2</t>
  </si>
  <si>
    <t>845699184</t>
  </si>
  <si>
    <t>E-P14</t>
  </si>
  <si>
    <t>171</t>
  </si>
  <si>
    <t>751398854</t>
  </si>
  <si>
    <t>Demontáž ostatních zařízení protidešťové žaluzie průřezu přes 0,450 do 0,600 m2</t>
  </si>
  <si>
    <t>157467606</t>
  </si>
  <si>
    <t>E_p18</t>
  </si>
  <si>
    <t>172</t>
  </si>
  <si>
    <t>764002851</t>
  </si>
  <si>
    <t>Demontáž klempířských konstrukcí oplechování parapetů do suti</t>
  </si>
  <si>
    <t>1015326021</t>
  </si>
  <si>
    <t>2,75*(16+12+16)</t>
  </si>
  <si>
    <t>0,95*(11+22)+4,0</t>
  </si>
  <si>
    <t>160,0*0,05+0,9</t>
  </si>
  <si>
    <t>173</t>
  </si>
  <si>
    <t>764002841</t>
  </si>
  <si>
    <t>Demontáž klempířských konstrukcí oplechování horních ploch zdí a nadezdívek do suti</t>
  </si>
  <si>
    <t>-1616640922</t>
  </si>
  <si>
    <t>odstranění oplechování zákrytové desky</t>
  </si>
  <si>
    <t>1,1</t>
  </si>
  <si>
    <t>střešní atiky</t>
  </si>
  <si>
    <t>255</t>
  </si>
  <si>
    <t>světlík</t>
  </si>
  <si>
    <t>278,0*0,1+0,1</t>
  </si>
  <si>
    <t>174</t>
  </si>
  <si>
    <t>764001821</t>
  </si>
  <si>
    <t>Demontáž klempířských konstrukcí krytiny ze svitků nebo tabulí do suti</t>
  </si>
  <si>
    <t>-1576284446</t>
  </si>
  <si>
    <t>nadstřešní konstruke - bloky (základy)</t>
  </si>
  <si>
    <t>(pod VZT, sirénu apod)</t>
  </si>
  <si>
    <t>5,0</t>
  </si>
  <si>
    <t>175</t>
  </si>
  <si>
    <t>764001811</t>
  </si>
  <si>
    <t>Demontáž klempířských konstrukcí dilatační lišty do suti</t>
  </si>
  <si>
    <t>-795588363</t>
  </si>
  <si>
    <t>176</t>
  </si>
  <si>
    <t>764003801</t>
  </si>
  <si>
    <t>Demontáž klempířských konstrukcí lemování trub, konzol, držáků, ventilačních nástavců a ostatních kusových prvků do suti</t>
  </si>
  <si>
    <t>1785895532</t>
  </si>
  <si>
    <t>177</t>
  </si>
  <si>
    <t>764002821</t>
  </si>
  <si>
    <t>Demontáž klempířských konstrukcí střešního výlezu do suti</t>
  </si>
  <si>
    <t>1617809042</t>
  </si>
  <si>
    <t>178</t>
  </si>
  <si>
    <t>771571810</t>
  </si>
  <si>
    <t>Demontáž podlah z dlaždic keramických kladených do malty</t>
  </si>
  <si>
    <t>-287094451</t>
  </si>
  <si>
    <t>podlaha vnitřního světlíku</t>
  </si>
  <si>
    <t>179</t>
  </si>
  <si>
    <t>713140831</t>
  </si>
  <si>
    <t>Odstranění tepelné izolace běžných stavebních konstrukcí z rohoží, pásů, dílců, desek, bloků střech plochých nadstřešních izolací připevněných do 100 mm šrouby z vláknitých materiálů, tloušťky izolace</t>
  </si>
  <si>
    <t>1662978101</t>
  </si>
  <si>
    <t>stávající střecha S1 - lignoporové desky</t>
  </si>
  <si>
    <t>stávající střecha S3 - lignoporové desky</t>
  </si>
  <si>
    <t>180</t>
  </si>
  <si>
    <t>712100180R</t>
  </si>
  <si>
    <t>Demontáž klempířských konstrukcí krytiny povlakové z PVC do suti</t>
  </si>
  <si>
    <t>623373254</t>
  </si>
  <si>
    <t>vytažení na svislé plochy</t>
  </si>
  <si>
    <t>365,0*0,1+0,5</t>
  </si>
  <si>
    <t>181</t>
  </si>
  <si>
    <t>712300833</t>
  </si>
  <si>
    <t>Odstranění ze střech plochých do 10 st. krytiny povlakové třívrstvé</t>
  </si>
  <si>
    <t>2021406423</t>
  </si>
  <si>
    <t>526,0*0,1+0,9</t>
  </si>
  <si>
    <t>stávající střecha S2</t>
  </si>
  <si>
    <t>325,0*0,5</t>
  </si>
  <si>
    <t>1067,0*0,2+0,6</t>
  </si>
  <si>
    <t>182</t>
  </si>
  <si>
    <t>712300845</t>
  </si>
  <si>
    <t>Odstranění ze střech plochých do 10 st. doplňků ventilační hlavice</t>
  </si>
  <si>
    <t>-433850646</t>
  </si>
  <si>
    <t>183</t>
  </si>
  <si>
    <t>721210822</t>
  </si>
  <si>
    <t>Demontáž kanalizačního příslušenství střešních vtoků DN 100</t>
  </si>
  <si>
    <t>-1808651208</t>
  </si>
  <si>
    <t>184</t>
  </si>
  <si>
    <t>721210823</t>
  </si>
  <si>
    <t>Demontáž kanalizačního příslušenství střešních vtoků DN 125</t>
  </si>
  <si>
    <t>264329557</t>
  </si>
  <si>
    <t>185</t>
  </si>
  <si>
    <t>72121082R</t>
  </si>
  <si>
    <t>Demontáž kanalizačního příslušenství střešních vtoků DN 240</t>
  </si>
  <si>
    <t>-1980742195</t>
  </si>
  <si>
    <t>711</t>
  </si>
  <si>
    <t>Izolace proti vodě, vlhkosti a plynům</t>
  </si>
  <si>
    <t>186</t>
  </si>
  <si>
    <t>711112001</t>
  </si>
  <si>
    <t>Provedení izolace proti zemní vlhkosti natěradly a tmely za studena na ploše svislé S nátěrem penetračním</t>
  </si>
  <si>
    <t>-764579888</t>
  </si>
  <si>
    <t>sokl budovy pod terénem</t>
  </si>
  <si>
    <t>F2</t>
  </si>
  <si>
    <t>(0,35+0,27)/2*21,0</t>
  </si>
  <si>
    <t>0,3*(3,3+7,4)+0,3*25,0</t>
  </si>
  <si>
    <t>17,2*0,15+0,2</t>
  </si>
  <si>
    <t>F6</t>
  </si>
  <si>
    <t>0,3*11,7*1,13+0,034</t>
  </si>
  <si>
    <t>F10</t>
  </si>
  <si>
    <t>0,3*(3,7+19,4)</t>
  </si>
  <si>
    <t>0,4*1,7</t>
  </si>
  <si>
    <t>0,3*13,2</t>
  </si>
  <si>
    <t>(0,25+0,4)/2*8,4</t>
  </si>
  <si>
    <t>14,3*0,15+0,555</t>
  </si>
  <si>
    <t>187</t>
  </si>
  <si>
    <t>111631500</t>
  </si>
  <si>
    <t>lak asfaltový penetrační (MJ t) bal 9 kg</t>
  </si>
  <si>
    <t>-1447531041</t>
  </si>
  <si>
    <t>pol.711112001</t>
  </si>
  <si>
    <t>156,0*0,00035</t>
  </si>
  <si>
    <t>188</t>
  </si>
  <si>
    <t>711142559</t>
  </si>
  <si>
    <t>Provedení izolace proti zemní vlhkosti pásy přitavením NAIP na ploše svislé S</t>
  </si>
  <si>
    <t>-26082743</t>
  </si>
  <si>
    <t>189</t>
  </si>
  <si>
    <t>628322720</t>
  </si>
  <si>
    <t>pás těžký asfaltovaný</t>
  </si>
  <si>
    <t>-1762249408</t>
  </si>
  <si>
    <t>pol.711142559</t>
  </si>
  <si>
    <t>156,0*1,2+0,8</t>
  </si>
  <si>
    <t>190</t>
  </si>
  <si>
    <t>711135811</t>
  </si>
  <si>
    <t>Údržba zdiva proti zemní vlhkosti profilovanou folií s integrovanou mřížkou, výška nopu 8 mm, tl. 0,6 mm</t>
  </si>
  <si>
    <t>-152204071</t>
  </si>
  <si>
    <t>191</t>
  </si>
  <si>
    <t>711441559</t>
  </si>
  <si>
    <t>Provedení izolace proti povrchové a podpovrchové tlakové vodě pásy přitavením NAIP na ploše vodorovné V</t>
  </si>
  <si>
    <t>-1238892338</t>
  </si>
  <si>
    <t>parotěsná vrstva - plocha střech+atik</t>
  </si>
  <si>
    <t>20,0*0,05</t>
  </si>
  <si>
    <t>325,0+0,25*76,0</t>
  </si>
  <si>
    <t>344,0*0,05+0,8</t>
  </si>
  <si>
    <t>Mezisoučet</t>
  </si>
  <si>
    <t>střecha S1</t>
  </si>
  <si>
    <t>315,0+0,25*78,0</t>
  </si>
  <si>
    <t>334,5*0,02+0,81</t>
  </si>
  <si>
    <t>střecha S3</t>
  </si>
  <si>
    <t>526,0+0,25*100,0</t>
  </si>
  <si>
    <t>551,0*0,02+0,98</t>
  </si>
  <si>
    <t>192</t>
  </si>
  <si>
    <t>711442559</t>
  </si>
  <si>
    <t>Provedení izolace proti povrchové a podpovrchové tlakové vodě pásy přitavením NAIP na ploše svislé S</t>
  </si>
  <si>
    <t>1938522761</t>
  </si>
  <si>
    <t>parotěsná vrstva - svislé plochy atik a kcí na střeše</t>
  </si>
  <si>
    <t>0,36*(3,6+6,0)*2</t>
  </si>
  <si>
    <t>6,9*0,05+0,243</t>
  </si>
  <si>
    <t>0,8*21,0+1,4*55,0</t>
  </si>
  <si>
    <t>93,8*0,3+0,06</t>
  </si>
  <si>
    <t>2,8*25,0+0,6*53,0</t>
  </si>
  <si>
    <t>101,8*0,05+0,11</t>
  </si>
  <si>
    <t>0,7*100,0</t>
  </si>
  <si>
    <t>70,0*0,05</t>
  </si>
  <si>
    <t>193</t>
  </si>
  <si>
    <t>628560000</t>
  </si>
  <si>
    <t xml:space="preserve">pás asfaltovaný modifikovaný nosná vložka hliníková folie </t>
  </si>
  <si>
    <t>-2044524055</t>
  </si>
  <si>
    <t>ztratné dle ceníkové přílohy</t>
  </si>
  <si>
    <t>pol711141559</t>
  </si>
  <si>
    <t>1290,0*1,15</t>
  </si>
  <si>
    <t>pol.711442559</t>
  </si>
  <si>
    <t>310,0*1,2</t>
  </si>
  <si>
    <t>194</t>
  </si>
  <si>
    <t>998711102</t>
  </si>
  <si>
    <t>Přesun hmot pro izolace proti vodě, vlhkosti a plynům stanovený z hmotnosti přesunovaného materiálu vodorovná dopravní vzdálenost do 50 m v objektech výšky přes 6 do 12 m</t>
  </si>
  <si>
    <t>-572135474</t>
  </si>
  <si>
    <t>712</t>
  </si>
  <si>
    <t>Povlakové krytiny</t>
  </si>
  <si>
    <t>195</t>
  </si>
  <si>
    <t>712363001</t>
  </si>
  <si>
    <t>Provedení povlakové krytiny střech plochých do 10 st. fólií termoplastickou mPVC (měkčené PVC) rozvinutí a natažení fólie v ploše</t>
  </si>
  <si>
    <t>70756650</t>
  </si>
  <si>
    <t>315,0*0,05+0,25</t>
  </si>
  <si>
    <t xml:space="preserve">na atice </t>
  </si>
  <si>
    <t>0,671*53,0</t>
  </si>
  <si>
    <t>35,6*0,1+0,377</t>
  </si>
  <si>
    <t>325,0*0,05+0,75</t>
  </si>
  <si>
    <t>na atice</t>
  </si>
  <si>
    <t>0,735*(24,0+12,3+18,2)</t>
  </si>
  <si>
    <t>40,0*0,1+0,442</t>
  </si>
  <si>
    <t>526,0*0,05+0,7</t>
  </si>
  <si>
    <t>detail D8</t>
  </si>
  <si>
    <t>(0,5+0,4)*6,6</t>
  </si>
  <si>
    <t>detail D4</t>
  </si>
  <si>
    <t>0,575*(12,0*2+18,4+25,3+24,3)</t>
  </si>
  <si>
    <t>58,8*0,1+0,28</t>
  </si>
  <si>
    <t>196</t>
  </si>
  <si>
    <t>71236300R</t>
  </si>
  <si>
    <t>Provedení povlakové krytiny střech samostatným vytažením izolačního povlaku fólií na konstrukce převyšující úroveň střechy</t>
  </si>
  <si>
    <t>-1408435361</t>
  </si>
  <si>
    <t>vytažení na atiku</t>
  </si>
  <si>
    <t>0,1*24,4+(0,6+0,35)*24,4</t>
  </si>
  <si>
    <t>(0,1+0,6)/2*12,7*2</t>
  </si>
  <si>
    <t>vytažení na světlík a nadstřešní konstrukce</t>
  </si>
  <si>
    <t>0,38*20,5+0,2*(0,8+1,2)*2</t>
  </si>
  <si>
    <t>0,7*(0,51+0,7+0,92+1,15)*2</t>
  </si>
  <si>
    <t>0,7*(0,85+1,15*2)+0,2*1,1*4*12</t>
  </si>
  <si>
    <t>vytažení na atiky</t>
  </si>
  <si>
    <t>1,2*(24,0+17,0+11,2+12,6+9,8+11,7)</t>
  </si>
  <si>
    <t>0,35*(12,5+6,0+11,7+18,1+25,2+24,0)</t>
  </si>
  <si>
    <t>detail D5 návaznost na bazén, na šatny</t>
  </si>
  <si>
    <t>0,4*(14,1+14,5+1,4)*1,05+0,4</t>
  </si>
  <si>
    <t>211,142*0,2+0,63</t>
  </si>
  <si>
    <t>197</t>
  </si>
  <si>
    <t>283220120</t>
  </si>
  <si>
    <t>fólie hydroizolační střešní mPVC, tl. 1,5 mm š 1300 mm šedá vyztužená polyesterovou mřížkou s klasifikací BrooF(t3)</t>
  </si>
  <si>
    <t>1264695790</t>
  </si>
  <si>
    <t>pol.712363001 - ztratné 15%</t>
  </si>
  <si>
    <t>1375,0*1,15+0,35</t>
  </si>
  <si>
    <t>pol.71236300R - ztratné 20%</t>
  </si>
  <si>
    <t>243,0*0,2</t>
  </si>
  <si>
    <t xml:space="preserve">pol.712363008 </t>
  </si>
  <si>
    <t>1300,0*0,06*1,15</t>
  </si>
  <si>
    <t>pol.712363112</t>
  </si>
  <si>
    <t>9771,0*0,1*0,1*1,15+0,257</t>
  </si>
  <si>
    <t>198</t>
  </si>
  <si>
    <t>712363003</t>
  </si>
  <si>
    <t>Provedení povlakové krytiny střech plochých do 10 st. fólií termoplastickou mPVC (měkčené PVC) vytvoření spoje dvou pásů fólií horkovzdušným navařením</t>
  </si>
  <si>
    <t>-550146827</t>
  </si>
  <si>
    <t>199</t>
  </si>
  <si>
    <t>712363008</t>
  </si>
  <si>
    <t>Provedení povlakové krytiny střech plochých do 10 st. fólií termoplastickou mPVC (měkčené PVC) pojistné opatření spoje fólií pruhem fólie horkovzdušným navařením</t>
  </si>
  <si>
    <t>-692723527</t>
  </si>
  <si>
    <t>pol.712363003</t>
  </si>
  <si>
    <t>1300,0</t>
  </si>
  <si>
    <t>200</t>
  </si>
  <si>
    <t>712363112</t>
  </si>
  <si>
    <t>Provedení povlakové krytiny střech plochých do 10 st. fólií ostatní činnosti při pokládání hydroizolačních fólií (materiál ve specifikaci) vodotěsné překrytí talířové hmoždinky pruhem fólie horkovzdušným navařením</t>
  </si>
  <si>
    <t>457424903</t>
  </si>
  <si>
    <t>3843,0+5928,0</t>
  </si>
  <si>
    <t>201</t>
  </si>
  <si>
    <t>71236310R</t>
  </si>
  <si>
    <t>Provedení povlakové krytiny střech do 10° mechanickým ukotvením kotvami galvanicky zinkovanými s plastovými střešními teleskopy přes tepelnou izolaci do betonu - max.tloušťka izolace 470 mm</t>
  </si>
  <si>
    <t>425905432</t>
  </si>
  <si>
    <t>průměr 6 ks/m2</t>
  </si>
  <si>
    <t>pol.712363001mezisoučet B</t>
  </si>
  <si>
    <t>386,5*6</t>
  </si>
  <si>
    <t>pol.71236300R</t>
  </si>
  <si>
    <t>254,0*6</t>
  </si>
  <si>
    <t>202</t>
  </si>
  <si>
    <t>71236320R</t>
  </si>
  <si>
    <t>Provedení povlakové krytiny střech do 10° mechanickým ukotvením kotvami galvanicky zinkovanými s plastovými střešními teleskopy přes tepelnou izolaci do TR plechu - max.tloušťka izolace 470 mm</t>
  </si>
  <si>
    <t>-466735195</t>
  </si>
  <si>
    <t>pol.712363001 mezisoučet A+C</t>
  </si>
  <si>
    <t>(370,0+618,0)*6</t>
  </si>
  <si>
    <t>203</t>
  </si>
  <si>
    <t>5900000R1</t>
  </si>
  <si>
    <t>kotvy galvanicky zinkované s plastovými střešními teleskopy+podložky do betonu - dodávka včetně dopravy</t>
  </si>
  <si>
    <t>565769454</t>
  </si>
  <si>
    <t>ztratné 10%- pol.71236310R</t>
  </si>
  <si>
    <t>3843,0*1,1+0,7</t>
  </si>
  <si>
    <t>204</t>
  </si>
  <si>
    <t>5900000R2</t>
  </si>
  <si>
    <t>kotvy galvanicky zinkované s plastovými střešními teleskopy+podložky do trapézového plechu - dodávka včetně dopravy</t>
  </si>
  <si>
    <t>-1799620824</t>
  </si>
  <si>
    <t>ztratné 10% - pol.71236320R</t>
  </si>
  <si>
    <t>5928,0*1,1+0,2</t>
  </si>
  <si>
    <t>205</t>
  </si>
  <si>
    <t>712363201</t>
  </si>
  <si>
    <t>Provedení povlakové krytiny střech plochých do 10 st. fólií ostatní činnosti při pokládání hydroizolačních fólií ukončení izolace střechy profily montáž profilu ukončujícího přímého</t>
  </si>
  <si>
    <t>-1323568246</t>
  </si>
  <si>
    <t>detail D5,D6,D7</t>
  </si>
  <si>
    <t>86,0</t>
  </si>
  <si>
    <t>206</t>
  </si>
  <si>
    <t>71236333R</t>
  </si>
  <si>
    <t>ukončující profil přímý z poplastovaného plechu včetně dotmelení - dodávka, doprava</t>
  </si>
  <si>
    <t>2115726216</t>
  </si>
  <si>
    <t>207</t>
  </si>
  <si>
    <t>7123600R1</t>
  </si>
  <si>
    <t>Montáž a dodávka doplňků k povlakové krytině mPVC (prostorové tvarovky, prostupy, kotevní plechy, pomocné materiály, úchytné prvky, separační a ochranné materiály.....)</t>
  </si>
  <si>
    <t>-175236256</t>
  </si>
  <si>
    <t>208</t>
  </si>
  <si>
    <t>71236331R</t>
  </si>
  <si>
    <t>Povlakové krytiny střech plochých do 10 st. z tvarovaných poplastovaných lišt pro mPVC, délka 2 m okapnice rš 300 mm včetně příponek</t>
  </si>
  <si>
    <t>266348744</t>
  </si>
  <si>
    <t xml:space="preserve">prvek E-K8 </t>
  </si>
  <si>
    <t>294/2</t>
  </si>
  <si>
    <t>209</t>
  </si>
  <si>
    <t>712363312</t>
  </si>
  <si>
    <t>Povlakové krytiny střech plochých do 10 st. z tvarovaných poplastovaných lišt pro mPVC, délka 2 m vnitřní koutová lišta rš 100 mm</t>
  </si>
  <si>
    <t>-107468901</t>
  </si>
  <si>
    <t>detail D5,D6,D7,D10</t>
  </si>
  <si>
    <t>104/2</t>
  </si>
  <si>
    <t>210</t>
  </si>
  <si>
    <t>712363313</t>
  </si>
  <si>
    <t>Povlakové krytiny střech plochých do 10 st. z tvarovaných poplastovaných lišt pro mPVC, délka 2 m vnější koutová lišta rš 100 mm</t>
  </si>
  <si>
    <t>1331973588</t>
  </si>
  <si>
    <t>detail D2, D3, D4,D7, D8, D9, D10</t>
  </si>
  <si>
    <t>294,0/2</t>
  </si>
  <si>
    <t>(24,0+14,0+40,0)/2</t>
  </si>
  <si>
    <t>211</t>
  </si>
  <si>
    <t>7120000R1</t>
  </si>
  <si>
    <t>Vpusť s integrovaným límcem pro PVC krytiny DN 125, opatřená lapačem listí - montáž a dodávka vč.dopravy</t>
  </si>
  <si>
    <t>-1465594923</t>
  </si>
  <si>
    <t>min.tl. tepelné izolace 400 mm</t>
  </si>
  <si>
    <t>212</t>
  </si>
  <si>
    <t>7120000R2</t>
  </si>
  <si>
    <t>Vpusť s integrovaným límcem pro PVC krytiny DN 110, opatřená lapačem listí - montáž a dodávka vč.dopravy</t>
  </si>
  <si>
    <t>-850060973</t>
  </si>
  <si>
    <t>min.tl. tepelné izolace 300 mm</t>
  </si>
  <si>
    <t>213</t>
  </si>
  <si>
    <t>7120000R3</t>
  </si>
  <si>
    <t>Vpusť s integrovaným límcem pro PVC krytiny DN 240, opatřená lapačem listí - montáž a dodávka vč.dopravy</t>
  </si>
  <si>
    <t>1530125339</t>
  </si>
  <si>
    <t>min.tl. tepelné izolace 200 mm</t>
  </si>
  <si>
    <t>214</t>
  </si>
  <si>
    <t>712391171</t>
  </si>
  <si>
    <t>Provedení povlakové krytiny střech plochých do 10 st. -ostatní práce provedení vrstvy textilní podkladní</t>
  </si>
  <si>
    <t>-1582066730</t>
  </si>
  <si>
    <t>dle pol.712363001</t>
  </si>
  <si>
    <t>1375,0</t>
  </si>
  <si>
    <t>215</t>
  </si>
  <si>
    <t>712831101</t>
  </si>
  <si>
    <t>Provedení povlakové krytiny střech samostatným vytažením izolačního povlaku pásy na sucho na konstrukce převyšující úroveň střechy, AIP, NAIP nebo tkaninou</t>
  </si>
  <si>
    <t>-1363560012</t>
  </si>
  <si>
    <t>ochranná geotextilie</t>
  </si>
  <si>
    <t>dle pol.71236300R</t>
  </si>
  <si>
    <t>254,0</t>
  </si>
  <si>
    <t>216</t>
  </si>
  <si>
    <t>-1597941376</t>
  </si>
  <si>
    <t>pol.712391171 - ztratné 15%</t>
  </si>
  <si>
    <t>1375,0*1,15+0,95</t>
  </si>
  <si>
    <t>pol.712831101- ztratné 20%</t>
  </si>
  <si>
    <t>254,0*0,2</t>
  </si>
  <si>
    <t>217</t>
  </si>
  <si>
    <t>71227001R</t>
  </si>
  <si>
    <t>Plastový odvětrávací komínek s integrovaným límcem, v.300 mm nad krytinu, průměr 125 mm - montáž, dodávka, doprava</t>
  </si>
  <si>
    <t>1580354740</t>
  </si>
  <si>
    <t>218</t>
  </si>
  <si>
    <t>998712102</t>
  </si>
  <si>
    <t>Přesun hmot pro povlakové krytiny stanovený z hmotnosti přesunovaného materiálu vodorovná dopravní vzdálenost do 50 m v objektech výšky přes 6 do 12 m</t>
  </si>
  <si>
    <t>-1634234905</t>
  </si>
  <si>
    <t>713</t>
  </si>
  <si>
    <t>Izolace tepelné</t>
  </si>
  <si>
    <t>219</t>
  </si>
  <si>
    <t>713131141</t>
  </si>
  <si>
    <t>Montáž tepelné izolace stěn rohožemi, pásy, deskami, dílci, bloky (izolační materiál ve specifikaci) lepením celoplošně</t>
  </si>
  <si>
    <t>-836061132</t>
  </si>
  <si>
    <t>F1 - celková tl. izolace 140 mm</t>
  </si>
  <si>
    <t>60,0</t>
  </si>
  <si>
    <t>F5 - celková tl. izolace 220 mm</t>
  </si>
  <si>
    <t>izolace tl.120 mm lepena + tl.100 mm mechanicky kotvena</t>
  </si>
  <si>
    <t>11,0</t>
  </si>
  <si>
    <t>F9 - celková tl. izolace 280 mm</t>
  </si>
  <si>
    <t>izolace tl.140 mm lepena + tl.140 mm mechanicky kotvena</t>
  </si>
  <si>
    <t>44,0</t>
  </si>
  <si>
    <t>Poznámka :</t>
  </si>
  <si>
    <t>lepeno bezrozpouštědlovým asfaltovým lepidlem</t>
  </si>
  <si>
    <t>220</t>
  </si>
  <si>
    <t>71313110R</t>
  </si>
  <si>
    <t>Montáž tepelné izolace stěn rohožemi, pásy, deskami, dílci, bloky (izolační materiál ve specifikaci) mechanickým kotvením vně objektu</t>
  </si>
  <si>
    <t>-1581362403</t>
  </si>
  <si>
    <t>221</t>
  </si>
  <si>
    <t>-112990428</t>
  </si>
  <si>
    <t>pol.713131141 mezisoučet A+C</t>
  </si>
  <si>
    <t>(60,0+44,0)*1,02</t>
  </si>
  <si>
    <t>pol.71313110R mezisoučet B</t>
  </si>
  <si>
    <t>44,0*1,02+0,04</t>
  </si>
  <si>
    <t>222</t>
  </si>
  <si>
    <t>-1974218082</t>
  </si>
  <si>
    <t>pol.71313110R mezisoučet A</t>
  </si>
  <si>
    <t>11,0*1,02+0,78</t>
  </si>
  <si>
    <t>223</t>
  </si>
  <si>
    <t>-1519207490</t>
  </si>
  <si>
    <t>pol.713131141 mezisoučet B</t>
  </si>
  <si>
    <t>224</t>
  </si>
  <si>
    <t>713121121</t>
  </si>
  <si>
    <t>Montáž tepelné izolace podlah rohožemi, pásy, deskami, dílci, bloky (izolační materiál ve specifikaci) kladenými volně dvouvrstvá</t>
  </si>
  <si>
    <t>167809384</t>
  </si>
  <si>
    <t>225</t>
  </si>
  <si>
    <t>283759930</t>
  </si>
  <si>
    <t>deska z pěnového polystyrenu pro trvalé zatížení v tlaku (max. 3000 kg/m2) 1000 x 500 x 200 mm</t>
  </si>
  <si>
    <t>1732655447</t>
  </si>
  <si>
    <t xml:space="preserve">1.vrstva k pol.713121121 </t>
  </si>
  <si>
    <t>22,0*1,02+0,06</t>
  </si>
  <si>
    <t>226</t>
  </si>
  <si>
    <t>283759910</t>
  </si>
  <si>
    <t>deska z pěnového polystyrenu pro trvalé zatížení v tlaku (max. 3000 kg/m2) 1000 x 500 x 160 mm</t>
  </si>
  <si>
    <t>-2123257759</t>
  </si>
  <si>
    <t xml:space="preserve">2.vrstva k pol.713121121 </t>
  </si>
  <si>
    <t>227</t>
  </si>
  <si>
    <t>71312100R</t>
  </si>
  <si>
    <t>Výřezy z minerální vaty do vln trapézového střešního plechu - montáž, dodávka, doprava</t>
  </si>
  <si>
    <t>1816136733</t>
  </si>
  <si>
    <t>včetně ztratného</t>
  </si>
  <si>
    <t>315,0*0,04*0,9</t>
  </si>
  <si>
    <t>526,0*0,04*0,9</t>
  </si>
  <si>
    <t>0,024</t>
  </si>
  <si>
    <t>228</t>
  </si>
  <si>
    <t>713141151</t>
  </si>
  <si>
    <t>Montáž tepelné izolace střech plochých rohožemi, pásy, deskami, dílci, bloky (izolační materiál ve specifikaci) kladenými volně jednovrstvá</t>
  </si>
  <si>
    <t>1677599571</t>
  </si>
  <si>
    <t>střecha bazénu S1 -</t>
  </si>
  <si>
    <t>3 vrstvy tep.izolace v celkové tl.400 mm mechanicky kotvené</t>
  </si>
  <si>
    <t>do TR plechu</t>
  </si>
  <si>
    <t>-položení spodních 2 vrstev</t>
  </si>
  <si>
    <t>minerální desky tl.60 mm (130kg/m3) - 1.vrstva</t>
  </si>
  <si>
    <t>331,0</t>
  </si>
  <si>
    <t>desky EPS Grey tl.260 mm - 2.vrstva</t>
  </si>
  <si>
    <t>229</t>
  </si>
  <si>
    <t>71314010R</t>
  </si>
  <si>
    <t>Montáž izolace tepelné střech plochých tl 400 mm mechanickým kotvením</t>
  </si>
  <si>
    <t>1595246879</t>
  </si>
  <si>
    <t>kotvení - plastové střešní teleskopy+šrouby s galvanickým zinkováním</t>
  </si>
  <si>
    <t>dle pokynů dodavatele</t>
  </si>
  <si>
    <t>celé souvrství tepelné izolace v tl.400 mm</t>
  </si>
  <si>
    <t>včetně položení 3.vrsty - EPS S tl.80 mm</t>
  </si>
  <si>
    <t>230</t>
  </si>
  <si>
    <t>283759120</t>
  </si>
  <si>
    <t>deska z pěnového polystyrenu pro trvalé zatížení v tlaku (max. 3000 kg/m2) 1000 x 500 x 80 mm</t>
  </si>
  <si>
    <t>-1177509123</t>
  </si>
  <si>
    <t>pol.71314010R</t>
  </si>
  <si>
    <t>331,0*1,02+0,38</t>
  </si>
  <si>
    <t>231</t>
  </si>
  <si>
    <t>283760540</t>
  </si>
  <si>
    <t>deska fasádní polystyrénová grafitová (grey), lambda=0,032 W/mK, 1000 x 500 x 260 mm</t>
  </si>
  <si>
    <t>1575185333</t>
  </si>
  <si>
    <t>pol.713141151 mezisoučet B</t>
  </si>
  <si>
    <t>232</t>
  </si>
  <si>
    <t>631514980</t>
  </si>
  <si>
    <t xml:space="preserve">deska izolační minerální plochých střech  λ-0.037 tl.60 mm</t>
  </si>
  <si>
    <t>1944113695</t>
  </si>
  <si>
    <t>pol.713141151 mezisoučet A</t>
  </si>
  <si>
    <t>331,0*1,02+0,32</t>
  </si>
  <si>
    <t>233</t>
  </si>
  <si>
    <t>71314020R</t>
  </si>
  <si>
    <t>Montáž izolace tepelné střech plochých tl 240-390 mm mechanickým kotvením</t>
  </si>
  <si>
    <t>-1601138479</t>
  </si>
  <si>
    <t>celé souvrství tepelné izolace - vrstva tl.240+spádové klíny tl.0-150 mm</t>
  </si>
  <si>
    <t>553,0</t>
  </si>
  <si>
    <t>234</t>
  </si>
  <si>
    <t>71314030R</t>
  </si>
  <si>
    <t>Montáž izolace tepelné střech plochých tl 360-470 mm mechanickým kotvením</t>
  </si>
  <si>
    <t>-554781165</t>
  </si>
  <si>
    <t>celé souvrství tepelné izolace - vrstva tl.360+spádové klíny tl.0-110 mm</t>
  </si>
  <si>
    <t>342,0</t>
  </si>
  <si>
    <t>235</t>
  </si>
  <si>
    <t>283759160</t>
  </si>
  <si>
    <t>deska z pěnového polystyrenu pro trvalé zatížení v tlaku (max. 3000 kg/m2) 1000 x 500 x 1000 mm</t>
  </si>
  <si>
    <t>124213583</t>
  </si>
  <si>
    <t>vrstva tl.360,0 - ztratné 2%</t>
  </si>
  <si>
    <t>342,0*0,036*1,02</t>
  </si>
  <si>
    <t>vrstva tl. 240,0</t>
  </si>
  <si>
    <t>553,0*0,24*1,02+0,068</t>
  </si>
  <si>
    <t>236</t>
  </si>
  <si>
    <t>713141331</t>
  </si>
  <si>
    <t>Montáž tepelné izolace střech plochých spádovými klíny v ploše přilepenými za studena zplna</t>
  </si>
  <si>
    <t>-193534234</t>
  </si>
  <si>
    <t>spádové klíny tl.0-150 mm</t>
  </si>
  <si>
    <t>spádové klíny tl.0-110 mm</t>
  </si>
  <si>
    <t>spádové klíny tl.0-155 mm</t>
  </si>
  <si>
    <t>střecha bazénu - spádové klíny</t>
  </si>
  <si>
    <t>na desku cementovláknitou - tl. 0-80 mm</t>
  </si>
  <si>
    <t>237</t>
  </si>
  <si>
    <t>283761420</t>
  </si>
  <si>
    <t>klín izolační z pěnového polystyrenu EPS 150 spádový, 1000x1000 mm</t>
  </si>
  <si>
    <t>-441050482</t>
  </si>
  <si>
    <t>spádové klíny tl.0-150 mm - ztratné 2%</t>
  </si>
  <si>
    <t>526,0*(0+0,15)/2*1,02</t>
  </si>
  <si>
    <t>325,0*(0+0,11)/2*1,02</t>
  </si>
  <si>
    <t>2,0*(0+0,55)/2*1,02</t>
  </si>
  <si>
    <t>50,0*(0+0,08)/2*1,02</t>
  </si>
  <si>
    <t>0,927</t>
  </si>
  <si>
    <t>238</t>
  </si>
  <si>
    <t>713141161</t>
  </si>
  <si>
    <t>Montáž izolace tepelné střech plochých tl do 130 mm šrouby</t>
  </si>
  <si>
    <t>1204541409</t>
  </si>
  <si>
    <t>lepené na desku cementovláknitou - tl. 0-80 mm</t>
  </si>
  <si>
    <t>239</t>
  </si>
  <si>
    <t>713141131</t>
  </si>
  <si>
    <t>Montáž tepelné izolace střech plochých rohožemi, pásy, deskami, dílci, bloky (izolační materiál ve specifikaci) přilepenými za studena zplna, jednovrstvá</t>
  </si>
  <si>
    <t>811812613</t>
  </si>
  <si>
    <t>vodorovné plochy atik a střešních nástaveb</t>
  </si>
  <si>
    <t>atika bazénu - detail D2 - XPS tl.100-125 mm</t>
  </si>
  <si>
    <t>0,675*54,0</t>
  </si>
  <si>
    <t>návaznoat atiky bazénu a šaten - detail D7</t>
  </si>
  <si>
    <t>XPS tl.150</t>
  </si>
  <si>
    <t>0,18*24,0*1,05</t>
  </si>
  <si>
    <t>XPS tl.160</t>
  </si>
  <si>
    <t>0,5*24,0*1,05</t>
  </si>
  <si>
    <t>Xps tl.260</t>
  </si>
  <si>
    <t>0,22*24,0*1,05</t>
  </si>
  <si>
    <t>atika šaten - detail D3 - XPS t.100-125 mm</t>
  </si>
  <si>
    <t>0,735*61,0*1,05</t>
  </si>
  <si>
    <t>atika tělocvičny - detail D4 - XPS tl.100-125 mm</t>
  </si>
  <si>
    <t>0,575*93,0*1,05</t>
  </si>
  <si>
    <t>detail D8 - XPS tl.100-125 mm</t>
  </si>
  <si>
    <t>(0,48+0,39)*7,0*1,05</t>
  </si>
  <si>
    <t>detail D9 - XPS tl.100-125 mm</t>
  </si>
  <si>
    <t>0,7*0,51*1,05</t>
  </si>
  <si>
    <t>0,92*1,15*1,02</t>
  </si>
  <si>
    <t>0,85*1,15*1,09</t>
  </si>
  <si>
    <t>detail D5 - XPS tl.80 mm</t>
  </si>
  <si>
    <t>0,23*16,0*1,05+0,866</t>
  </si>
  <si>
    <t>detail D10 - XPS tl.100 mm</t>
  </si>
  <si>
    <t>0,35*4,0*1,05+0,03</t>
  </si>
  <si>
    <t>240</t>
  </si>
  <si>
    <t>-234149723</t>
  </si>
  <si>
    <t>atika bazénu - detail D2 - EPS tl.100 mm</t>
  </si>
  <si>
    <t>0,22/2*13,4*2*1,05</t>
  </si>
  <si>
    <t>atika šaten - detail D3 - EPS t.220 mm</t>
  </si>
  <si>
    <t>1,0*53,0*1,05</t>
  </si>
  <si>
    <t xml:space="preserve">atika šaten -  EPS t.140 mm</t>
  </si>
  <si>
    <t>1,0*30,5*1,05</t>
  </si>
  <si>
    <t>atika tělocvičny - detail D4 - EPS tl.140 mm</t>
  </si>
  <si>
    <t>0,3*97,4*1,05</t>
  </si>
  <si>
    <t>detail D8 - EPS tl.100-125 mm</t>
  </si>
  <si>
    <t>detail D9 - EPS tl.220mm</t>
  </si>
  <si>
    <t>0,7*(2,5+4,5+2,0)*1,05</t>
  </si>
  <si>
    <t>detail D10 - EPS tl.220 mm</t>
  </si>
  <si>
    <t>4,0*0,3</t>
  </si>
  <si>
    <t>0,35*16,0*1,05</t>
  </si>
  <si>
    <t>detail D6 - XPS tl.220 mm</t>
  </si>
  <si>
    <t>0,37*22+0,37*14+0,37*16,0</t>
  </si>
  <si>
    <t>13,3*0,1+0,889</t>
  </si>
  <si>
    <t>241</t>
  </si>
  <si>
    <t>283763850</t>
  </si>
  <si>
    <t>deska z polystyrénu XPS, hrana rovná, polo či pero drážka a hladký povrch 1250 x 600 mm</t>
  </si>
  <si>
    <t>-1535763237</t>
  </si>
  <si>
    <t>pol.713131141</t>
  </si>
  <si>
    <t>0,675*54,0*(0,1+0,12)/2*1,1</t>
  </si>
  <si>
    <t>4,536*0,15*1,1</t>
  </si>
  <si>
    <t>12,6*0,16*1,1</t>
  </si>
  <si>
    <t>5,544*0,26*1,1</t>
  </si>
  <si>
    <t>47,1*(0,1+0,125)/2*1,1</t>
  </si>
  <si>
    <t>56,149*(0,1+0,125)/2*1,1</t>
  </si>
  <si>
    <t>6,4*(0,1+0,125)/2*1,1</t>
  </si>
  <si>
    <t>2,519*(0,1+0,125)/2*1,1</t>
  </si>
  <si>
    <t>4,73*0,08*1,1</t>
  </si>
  <si>
    <t>1,5*0,1*1,1+0,008</t>
  </si>
  <si>
    <t>z pol.713131141</t>
  </si>
  <si>
    <t>svislé plochy atik a střešních nástaveb</t>
  </si>
  <si>
    <t>5,88*0,08*1,15</t>
  </si>
  <si>
    <t>20,659*0,22*1,15</t>
  </si>
  <si>
    <t>242</t>
  </si>
  <si>
    <t>-601422094</t>
  </si>
  <si>
    <t>3,1*0,1*1,1</t>
  </si>
  <si>
    <t>55,65*0,22*1,1</t>
  </si>
  <si>
    <t>32,025*0,14*1,1</t>
  </si>
  <si>
    <t>30,681*0,14*1,1</t>
  </si>
  <si>
    <t>6,615*0,14*1,1</t>
  </si>
  <si>
    <t>1,2*0,22*1,1</t>
  </si>
  <si>
    <t>243</t>
  </si>
  <si>
    <t>998713102</t>
  </si>
  <si>
    <t>Přesun hmot pro izolace tepelné stanovený z hmotnosti přesunovaného materiálu vodorovná dopravní vzdálenost do 50 m v objektech výšky přes 6 m do 12 m</t>
  </si>
  <si>
    <t>1432377992</t>
  </si>
  <si>
    <t>721</t>
  </si>
  <si>
    <t>Zdravotechnika - vnitřní kanalizace</t>
  </si>
  <si>
    <t>244</t>
  </si>
  <si>
    <t>72100010R</t>
  </si>
  <si>
    <t>Úprava vnitřní kanalizace a její napojení na posunuté větrací střešní hlavice</t>
  </si>
  <si>
    <t>-261938753</t>
  </si>
  <si>
    <t>poznámka 1</t>
  </si>
  <si>
    <t>245</t>
  </si>
  <si>
    <t>72100020R</t>
  </si>
  <si>
    <t>Připojovací kanalizační potrubí z PVC DN 125 mm k nové střešní vpustí - montáž, dodávka, doprava včetně tepelné izolace potrubí z PE tl.10 mm</t>
  </si>
  <si>
    <t>1910678642</t>
  </si>
  <si>
    <t>poznámka 2</t>
  </si>
  <si>
    <t>7,0</t>
  </si>
  <si>
    <t>poznámka 3</t>
  </si>
  <si>
    <t>3,8</t>
  </si>
  <si>
    <t>246</t>
  </si>
  <si>
    <t>899911111</t>
  </si>
  <si>
    <t>Osazení ocelových součástí závěsných a úložných pro potrubí na konstrukcích apod. hmotnosti jednotlivě do 5 kg</t>
  </si>
  <si>
    <t>328754902</t>
  </si>
  <si>
    <t>247</t>
  </si>
  <si>
    <t>89991100R</t>
  </si>
  <si>
    <t>ocelová konstrukce pro doplnění a zavěšení - dodávka, doprava včetně povrchové úpravy (nátěr pro tř.1, životnost 15 let</t>
  </si>
  <si>
    <t>1505594382</t>
  </si>
  <si>
    <t>pol.899911111</t>
  </si>
  <si>
    <t>248</t>
  </si>
  <si>
    <t>998721102</t>
  </si>
  <si>
    <t>Přesun hmot pro vnitřní kanalizace stanovený z hmotnosti přesunovaného materiálu vodorovná dopravní vzdálenost do 50 m v objektech výšky přes 6 do 12 m</t>
  </si>
  <si>
    <t>157930464</t>
  </si>
  <si>
    <t>751</t>
  </si>
  <si>
    <t>Vzduchotechnika</t>
  </si>
  <si>
    <t>249</t>
  </si>
  <si>
    <t>751398022</t>
  </si>
  <si>
    <t>Montáž ostatních zařízení větrací mřížky stěnové, průřezu přes 0,04 do 0,100 m2</t>
  </si>
  <si>
    <t>-639586246</t>
  </si>
  <si>
    <t>250</t>
  </si>
  <si>
    <t>75100111R</t>
  </si>
  <si>
    <t>protidešťová větrací mřížka 600/150 mm s práškovým lakováním (šedá barva) - montáž do zateplovacího systému, dodávka materiálu včetně kotev, doprava</t>
  </si>
  <si>
    <t>1658887846</t>
  </si>
  <si>
    <t>e-P8</t>
  </si>
  <si>
    <t>251</t>
  </si>
  <si>
    <t>75100110R</t>
  </si>
  <si>
    <t>protidešťová kovová žaluzie 300/300 mm s práškovým lakováním (šedá barva) - montáž do zateplovacího systému, dodávka materiálu včetně kotev, doprava</t>
  </si>
  <si>
    <t>-389110573</t>
  </si>
  <si>
    <t>252</t>
  </si>
  <si>
    <t>751398024</t>
  </si>
  <si>
    <t>Montáž ostatních zařízení větrací mřížky stěnové, průřezu přes 0,150 do 0,200 m2</t>
  </si>
  <si>
    <t>4712870</t>
  </si>
  <si>
    <t>E-P9</t>
  </si>
  <si>
    <t>253</t>
  </si>
  <si>
    <t>75100112R</t>
  </si>
  <si>
    <t>protidešťová kovová žaluzie 400/400 mm (na potrubí 300 mm) s práškovým lakováním (šedá barva) - montáž do zateplovacího systému, dodávka materiálu včetně kotev, doprava</t>
  </si>
  <si>
    <t>-1636785662</t>
  </si>
  <si>
    <t>254</t>
  </si>
  <si>
    <t>751398054</t>
  </si>
  <si>
    <t>Montáž ostatních zařízení protidešťové žaluzie průřezu přes 0,450 do 0,600 m2</t>
  </si>
  <si>
    <t>-123335317</t>
  </si>
  <si>
    <t>E-P10</t>
  </si>
  <si>
    <t>75100113R</t>
  </si>
  <si>
    <t>protidešťová kovová žaluzie 600/600 mm (na potrubí 500 mm) s práškovým lakováním (šedá barva) - montáž do zateplovacího systému, dodávka materiálu včetně kotev, doprava</t>
  </si>
  <si>
    <t>-1072349718</t>
  </si>
  <si>
    <t>256</t>
  </si>
  <si>
    <t>75100114R</t>
  </si>
  <si>
    <t>protidešťová kovová žaluzie 900/600 mm s práškovým lakováním (šedá barva) - montáž do zateplovacího systému, dodávka materiálu včetně kotev, doprava</t>
  </si>
  <si>
    <t>1825434861</t>
  </si>
  <si>
    <t>257</t>
  </si>
  <si>
    <t>75100115R</t>
  </si>
  <si>
    <t>protidešťová kovová žaluzie 1500/320 mm s práškovým lakováním (šedá barva) - montáž do zateplovacího systému, dodávka materiálu včetně kotev, doprava</t>
  </si>
  <si>
    <t>-240950231</t>
  </si>
  <si>
    <t>E-P18</t>
  </si>
  <si>
    <t>258</t>
  </si>
  <si>
    <t>998751101</t>
  </si>
  <si>
    <t>Přesun hmot pro vzduchotechniku stanovený z hmotnosti přesunovaného materiálu vodorovná dopravní vzdálenost do 100 m v objektech výšky do 12 m</t>
  </si>
  <si>
    <t>521995766</t>
  </si>
  <si>
    <t>762</t>
  </si>
  <si>
    <t>Konstrukce tesařské</t>
  </si>
  <si>
    <t>259</t>
  </si>
  <si>
    <t>762431016</t>
  </si>
  <si>
    <t>Obložení stěn z dřevoštěpkových desek přibíjených na sraz, tloušťky desky 22 mm - kotvení přes tepelnou izolaci do zdiva (včetně materiálu a kotvení)</t>
  </si>
  <si>
    <t>-146603412</t>
  </si>
  <si>
    <t xml:space="preserve">atika bazénu - detail D2 </t>
  </si>
  <si>
    <t>(0,51+0,42)*24,0</t>
  </si>
  <si>
    <t>atika šaten - detail D3</t>
  </si>
  <si>
    <t>0,735*61,0</t>
  </si>
  <si>
    <t xml:space="preserve">atika tělocvičny - detail D4 </t>
  </si>
  <si>
    <t>0,575*93,0</t>
  </si>
  <si>
    <t>(0,48+0,39)*7,0</t>
  </si>
  <si>
    <t xml:space="preserve">detail D9 </t>
  </si>
  <si>
    <t>0,7*0,51</t>
  </si>
  <si>
    <t>0,92*1,15</t>
  </si>
  <si>
    <t>0,85*1,15</t>
  </si>
  <si>
    <t xml:space="preserve">detail D5 </t>
  </si>
  <si>
    <t>0,4*16,0</t>
  </si>
  <si>
    <t>detail D6</t>
  </si>
  <si>
    <t>0,39*52,0</t>
  </si>
  <si>
    <t>detail D10</t>
  </si>
  <si>
    <t>0,35*4,01</t>
  </si>
  <si>
    <t>193,6*0,1+0,993</t>
  </si>
  <si>
    <t>260</t>
  </si>
  <si>
    <t>762430012</t>
  </si>
  <si>
    <t>Obložení stěn z cementovláknitých desek tloušťky desky 12,5 mm (včetně materiálu)</t>
  </si>
  <si>
    <t>-292384361</t>
  </si>
  <si>
    <t>poznámka E-P18</t>
  </si>
  <si>
    <t>2,8 m2 / 1 kastlík</t>
  </si>
  <si>
    <t>2,8*4</t>
  </si>
  <si>
    <t>261</t>
  </si>
  <si>
    <t>762341270</t>
  </si>
  <si>
    <t>Bednění a laťování montáž bednění střech rovných a šikmých sklonu do 60 st. s vyřezáním otvorů z desek dřevotřískových nebo dřevoštěpkových na sraz</t>
  </si>
  <si>
    <t>569261287</t>
  </si>
  <si>
    <t>pod nové oplechování zákrytové desky</t>
  </si>
  <si>
    <t>1,1*0,25+0,025</t>
  </si>
  <si>
    <t>Zakrytí otvoru výměníku - zastřešení prostupu</t>
  </si>
  <si>
    <t>1,7*3,8+0,54</t>
  </si>
  <si>
    <t>262</t>
  </si>
  <si>
    <t>762395000</t>
  </si>
  <si>
    <t>Spojovací prostředky krovů, bednění a laťování, nadstřešních konstrukcí svory, prkna, hřebíky, pásová ocel, vruty</t>
  </si>
  <si>
    <t>294426189</t>
  </si>
  <si>
    <t>k pol.762341270</t>
  </si>
  <si>
    <t>7,3*0,022</t>
  </si>
  <si>
    <t>263</t>
  </si>
  <si>
    <t>607262480</t>
  </si>
  <si>
    <t>deska dřevoštěpková 2500x1250x22 mm</t>
  </si>
  <si>
    <t>-587184843</t>
  </si>
  <si>
    <t>7,3*1,1+0,07</t>
  </si>
  <si>
    <t>264</t>
  </si>
  <si>
    <t>762341280</t>
  </si>
  <si>
    <t>Bednění a laťování montáž bednění střech rovných a šikmých sklonu do 60 st. s vyřezáním otvorů z desek cementovláknitých na sraz</t>
  </si>
  <si>
    <t>-1368600868</t>
  </si>
  <si>
    <t>2x deska tl.12,5 mm mechanicky kotvené do TR plechů</t>
  </si>
  <si>
    <t>50,0*2</t>
  </si>
  <si>
    <t>střecha šaten - za vnitřním světlíkem</t>
  </si>
  <si>
    <t xml:space="preserve">2x deska tl.12,5 mm mechanicky kotvené </t>
  </si>
  <si>
    <t>VZT nástavba</t>
  </si>
  <si>
    <t>0,5*2</t>
  </si>
  <si>
    <t>265</t>
  </si>
  <si>
    <t>76239500R</t>
  </si>
  <si>
    <t>Spojovací prostředky a kotevní prvky k pol.762341280</t>
  </si>
  <si>
    <t>1149678269</t>
  </si>
  <si>
    <t>obě vrstvy desek jsou kotvena najednou</t>
  </si>
  <si>
    <t>105/2</t>
  </si>
  <si>
    <t>266</t>
  </si>
  <si>
    <t>595907370</t>
  </si>
  <si>
    <t>deska cementovláknitá tl.1,25 cm</t>
  </si>
  <si>
    <t>1845988572</t>
  </si>
  <si>
    <t>pol.762341280</t>
  </si>
  <si>
    <t>105,0*1,1+0,5</t>
  </si>
  <si>
    <t>267</t>
  </si>
  <si>
    <t>76236000R</t>
  </si>
  <si>
    <t>Montáž krokví z řeziva průřezové plochy do 120 cm2</t>
  </si>
  <si>
    <t>1518877446</t>
  </si>
  <si>
    <t>1,8*6+0,2</t>
  </si>
  <si>
    <t>268</t>
  </si>
  <si>
    <t>76281010R</t>
  </si>
  <si>
    <t>Podlaha z cementovláknitých desek dvouvrstvá šroubovaná na rošt na sraz, tloušťky desky 12,5+12,5 mm (včetně materiálu a kotevních prvků)</t>
  </si>
  <si>
    <t>-1969954685</t>
  </si>
  <si>
    <t>269</t>
  </si>
  <si>
    <t>762439001</t>
  </si>
  <si>
    <t>Montáž roštu podkladového</t>
  </si>
  <si>
    <t>-1935306023</t>
  </si>
  <si>
    <t>70,0</t>
  </si>
  <si>
    <t>270</t>
  </si>
  <si>
    <t>605110110</t>
  </si>
  <si>
    <t>řezivo jehličnaté deskové neopracované střed jakost I</t>
  </si>
  <si>
    <t>-102001697</t>
  </si>
  <si>
    <t>dodávka k pol.762439001, ztratné 10%</t>
  </si>
  <si>
    <t>hranol 80/360 mm</t>
  </si>
  <si>
    <t>0,08*0,36*70,0*1,1</t>
  </si>
  <si>
    <t>dodávka k pol.76236000R, ztratné 10%</t>
  </si>
  <si>
    <t>krokve 80/100-180</t>
  </si>
  <si>
    <t>0,08*0,14*11,0*1,1</t>
  </si>
  <si>
    <t>2,354*1,04 'Přepočtené koeficientem množství</t>
  </si>
  <si>
    <t>271</t>
  </si>
  <si>
    <t>762495000</t>
  </si>
  <si>
    <t>Spojovací prostředky olištování spár, obložení stropů, střešních podhledů a stěn hřebíky, vruty</t>
  </si>
  <si>
    <t>-376876029</t>
  </si>
  <si>
    <t>272</t>
  </si>
  <si>
    <t>762083122</t>
  </si>
  <si>
    <t>Práce společné pro tesařské konstrukce impregnace řeziva máčením proti dřevokaznému hmyzu, houbám a plísním, třída ohrožení 3 a 4 (dřevo v exteriéru)</t>
  </si>
  <si>
    <t>58898632</t>
  </si>
  <si>
    <t>pol.762431016</t>
  </si>
  <si>
    <t>214,0*0,022</t>
  </si>
  <si>
    <t>pol.762341270</t>
  </si>
  <si>
    <t>pol.605110110</t>
  </si>
  <si>
    <t>2,448</t>
  </si>
  <si>
    <t>273</t>
  </si>
  <si>
    <t>998762102</t>
  </si>
  <si>
    <t>Přesun hmot pro konstrukce tesařské stanovený z hmotnosti přesunovaného materiálu vodorovná dopravní vzdálenost do 50 m v objektech výšky přes 6 do 12 m</t>
  </si>
  <si>
    <t>-608563520</t>
  </si>
  <si>
    <t>764</t>
  </si>
  <si>
    <t>Konstrukce klempířské</t>
  </si>
  <si>
    <t>274</t>
  </si>
  <si>
    <t>76421610R</t>
  </si>
  <si>
    <t>Oplechování rovných parapetů mechanicky kotvené z Pz s povrchovou úpravou poplastováním tl.0,6 mm rš355 mm, odstín světle šedý (RAL9018) - montáž, dodávka, doprava</t>
  </si>
  <si>
    <t>793819031</t>
  </si>
  <si>
    <t>prvek E-K1</t>
  </si>
  <si>
    <t>77,0*0,05+0,15</t>
  </si>
  <si>
    <t>osazení na stranách se zatažením pod omítku,</t>
  </si>
  <si>
    <t>upevnění k okennímu rámu vruty s krytkou</t>
  </si>
  <si>
    <t>další - viz výkres Klempířské prvky a TZ</t>
  </si>
  <si>
    <t>275</t>
  </si>
  <si>
    <t>76421620R</t>
  </si>
  <si>
    <t>Oplechování rovných parapetů mechanicky kotvené z Pz s povrchovou úpravou poplastováním tl.0,6 mm rš 435 mm, odstín světle šedý (RAL9018) - montáž, dodávka, doprava</t>
  </si>
  <si>
    <t>1739135106</t>
  </si>
  <si>
    <t>prvek E-K2</t>
  </si>
  <si>
    <t>0,95*(12+22)+0,9*1</t>
  </si>
  <si>
    <t>37,0*0,05+0,2</t>
  </si>
  <si>
    <t>276</t>
  </si>
  <si>
    <t>764216606</t>
  </si>
  <si>
    <t>Oplechování rovných parapetů mechanicky kotvené z Pz s povrchovou úpravou poplastováním tl.0,6 mm rš 500 mm, odstín světle šedý (RAL9018) - montáž, dodávka, doprava</t>
  </si>
  <si>
    <t>-440031941</t>
  </si>
  <si>
    <t>prvek E-K4</t>
  </si>
  <si>
    <t>0,9*2</t>
  </si>
  <si>
    <t>277</t>
  </si>
  <si>
    <t>764214603</t>
  </si>
  <si>
    <t>Oplechování horních ploch zdí a nadezdívek (atik) z pozinkovaného plechu s povrchovou úpravou poplastováním tl.0,6 mm mechanicky kotvené rš 250 mm</t>
  </si>
  <si>
    <t>-1665225810</t>
  </si>
  <si>
    <t>nové oplechování zákrytové desky</t>
  </si>
  <si>
    <t>278</t>
  </si>
  <si>
    <t>76401100R</t>
  </si>
  <si>
    <t>Zatahovací plech z pozinkovaného plechu s povrchovou úpravou rš 300 mm</t>
  </si>
  <si>
    <t>1486466592</t>
  </si>
  <si>
    <t>prvek K7</t>
  </si>
  <si>
    <t>279</t>
  </si>
  <si>
    <t>76431161R</t>
  </si>
  <si>
    <t>Lemování rovných zdí střech z Pz s povrchovou úpravou do rš 150 mm včetně příponek a tmelení</t>
  </si>
  <si>
    <t>-564124437</t>
  </si>
  <si>
    <t>prvek E-K3, E-K5, E-K6, E-K9</t>
  </si>
  <si>
    <t>ostatní</t>
  </si>
  <si>
    <t>280</t>
  </si>
  <si>
    <t>764214604</t>
  </si>
  <si>
    <t>Oplechování horních ploch a atik bez rohů z Pz s povrch úpravou mechanicky kotvené rš 300 mm včetně příponek</t>
  </si>
  <si>
    <t>-1643276356</t>
  </si>
  <si>
    <t>prvek K11</t>
  </si>
  <si>
    <t>281</t>
  </si>
  <si>
    <t>764214606</t>
  </si>
  <si>
    <t>Oplechování horních ploch zdí a nadezdívek (atik) z pozinkovaného plechu s povrchovou úpravou mechanicky kotvené rš 500 mm včetně příponek</t>
  </si>
  <si>
    <t>1334592391</t>
  </si>
  <si>
    <t>prvek K10</t>
  </si>
  <si>
    <t>prvek K12</t>
  </si>
  <si>
    <t>12,0</t>
  </si>
  <si>
    <t>282</t>
  </si>
  <si>
    <t>764111641</t>
  </si>
  <si>
    <t>Krytina ze svitků nebo z taškových tabulí z pozinkovaného plechu s povrchovou úpravou s úpravou u okapů, prostupů a výčnělků střechy rovné drážkováním ze svitků rš 670 mm, sklon střechy do 30 st.</t>
  </si>
  <si>
    <t>883679558</t>
  </si>
  <si>
    <t>falcovaný plech poplastovaný</t>
  </si>
  <si>
    <t>1,8*3,6+0,02</t>
  </si>
  <si>
    <t>283</t>
  </si>
  <si>
    <t>764111691</t>
  </si>
  <si>
    <t>Krytina ze svitků nebo z taškových tabulí z pozinkovaného plechu s povrchovou úpravou s úpravou u okapů, prostupů a výčnělků Příplatek k cenám za těsnění drážek ve sklonu do 10 st.</t>
  </si>
  <si>
    <t>-1673959990</t>
  </si>
  <si>
    <t>284</t>
  </si>
  <si>
    <t>765191001</t>
  </si>
  <si>
    <t>Montáž pojistné hydroizolační fólie ve sklonu do 20 st.na bednění nebo tepelnou izolaci</t>
  </si>
  <si>
    <t>501466657</t>
  </si>
  <si>
    <t>pod falcovaný plech poplastovaný</t>
  </si>
  <si>
    <t>285</t>
  </si>
  <si>
    <t>283292880</t>
  </si>
  <si>
    <t>folie podstřešní pojistná PP 135 g/m2</t>
  </si>
  <si>
    <t>1137818137</t>
  </si>
  <si>
    <t>6,5*1,1+0,85</t>
  </si>
  <si>
    <t>286</t>
  </si>
  <si>
    <t>764203115</t>
  </si>
  <si>
    <t>Montáž oplechování střešních prvků střešní dilatace jednodílná</t>
  </si>
  <si>
    <t>-463791866</t>
  </si>
  <si>
    <t>prvek K3 na dělící atice</t>
  </si>
  <si>
    <t>287</t>
  </si>
  <si>
    <t>55344500R</t>
  </si>
  <si>
    <t>profil poplastovaný, lišta dilatační z poplastovaného plechu délky 2000 mm, rozvinuté šířky 550 mm</t>
  </si>
  <si>
    <t>959078599</t>
  </si>
  <si>
    <t>7,0*1,05</t>
  </si>
  <si>
    <t>288</t>
  </si>
  <si>
    <t>76411010R</t>
  </si>
  <si>
    <t>Ocelová stahovací páska včetně tmelení - detail D9 - montáž, dodávka, doprava</t>
  </si>
  <si>
    <t>-1414163115</t>
  </si>
  <si>
    <t>289</t>
  </si>
  <si>
    <t>76421861R</t>
  </si>
  <si>
    <t xml:space="preserve">Oplechování a lemování drobných prvků (položkově neuvedených mechanicky kotvené z Pz s upraveným povrchem </t>
  </si>
  <si>
    <t>1270919126</t>
  </si>
  <si>
    <t>Poznámka dle TZ :</t>
  </si>
  <si>
    <t>Všechny klempířské prvky jsou z materiálu - poplastovaný plech</t>
  </si>
  <si>
    <t>zaručující svařitelnost s fóliemi PVC-P.TI.ochranné vrstvy min.0,6mm</t>
  </si>
  <si>
    <t>290</t>
  </si>
  <si>
    <t>76411020R</t>
  </si>
  <si>
    <t>Stěnová plechová lišta - detail D10 - montáž, dodávka, doprava</t>
  </si>
  <si>
    <t>-921233930</t>
  </si>
  <si>
    <t>291</t>
  </si>
  <si>
    <t>76400011R</t>
  </si>
  <si>
    <t>Drobné podkladní řezivo pro klempířské konstrukce - montáž, dodávka, povrchová úprava (ochranný nátěr)</t>
  </si>
  <si>
    <t>-204083194</t>
  </si>
  <si>
    <t>292</t>
  </si>
  <si>
    <t>76400111R</t>
  </si>
  <si>
    <t>Výměna větrací hlavice VZT - Montáž a dodávka nového VZT nástavce z pozinkovaného plechu průměru 500 mm, napojení krytiny pomocí nevyztužené PVC fólie</t>
  </si>
  <si>
    <t>-531846347</t>
  </si>
  <si>
    <t>poznámka 4</t>
  </si>
  <si>
    <t>293</t>
  </si>
  <si>
    <t>76420310R</t>
  </si>
  <si>
    <t>Montáž střešního výlezu 600x900 mm</t>
  </si>
  <si>
    <t>-1306174364</t>
  </si>
  <si>
    <t>montáž ke stávající obrubě púvodního výlezu</t>
  </si>
  <si>
    <t>294</t>
  </si>
  <si>
    <t>56245500R</t>
  </si>
  <si>
    <t>střešní výlez výklopný plechový s izolační výplní PIR, víko plné 600x900xmm, Umax=0,3 W/m2K - dodávka, doprava</t>
  </si>
  <si>
    <t>-1808130556</t>
  </si>
  <si>
    <t>295</t>
  </si>
  <si>
    <t>76450001R</t>
  </si>
  <si>
    <t>Bezpečnostní certifikovaný kotevní bod na nové střeše z ušlecht.oceli se základní deskou pro kotvení do bet.stropních panelů, dl.650mm - montáž a dodávka vč.dopravy</t>
  </si>
  <si>
    <t>1315741594</t>
  </si>
  <si>
    <t>šatny</t>
  </si>
  <si>
    <t>296</t>
  </si>
  <si>
    <t>76460002R</t>
  </si>
  <si>
    <t>Bezpečnostní certifikovaný kotevní bod na nové střeše z ušlecht.oceli se základní deskou pro kotvení do ocelových plechů, dl.650mm - montáž a dodávka vč.dopravy</t>
  </si>
  <si>
    <t>-3828037</t>
  </si>
  <si>
    <t>bazén, tělocvična</t>
  </si>
  <si>
    <t>297</t>
  </si>
  <si>
    <t>998764102</t>
  </si>
  <si>
    <t>Přesun hmot pro konstrukce klempířské stanovený z hmotnosti přesunovaného materiálu vodorovná dopravní vzdálenost do 50 m v objektech výšky přes 6 do 12 m</t>
  </si>
  <si>
    <t>-162187520</t>
  </si>
  <si>
    <t>766</t>
  </si>
  <si>
    <t>Konstrukce truhlářské</t>
  </si>
  <si>
    <t>298</t>
  </si>
  <si>
    <t>76600110R</t>
  </si>
  <si>
    <t>E_O1 - plastové okno jednokřídlové sklápěcí/otevíravé 850/350 mm, rám z vyztužených plastových profilů, izolační dvojsklo, U=1,2 W/m2K - doplňky a podrobnosti viz PD - montáž a dodávka vč.dopravy</t>
  </si>
  <si>
    <t>-800634723</t>
  </si>
  <si>
    <t>299</t>
  </si>
  <si>
    <t>76600120R</t>
  </si>
  <si>
    <t>E_O2 - plastové okno pevné se sklápěcím nadsvětlíkem 2700/3300 mm, rám z vyztužených plastových profilů, izolační dvojsklo, U=1,2 W/m2K,pákové ovládání - doplňky a podrobnosti viz PD - montáž a dodávka vč.dopravy</t>
  </si>
  <si>
    <t>-517838470</t>
  </si>
  <si>
    <t>300</t>
  </si>
  <si>
    <t>76600130R</t>
  </si>
  <si>
    <t>E_O3 - plastové okno pevné se středním křídlem sklápěcím 2700/600 mm, rám z vyztužených plastových profilů, izolační dvojsklo, U=1,2 W/m2K,pákové ovládání - doplňky a podrobnosti viz PD - montáž a dodávka vč.dopravy</t>
  </si>
  <si>
    <t>-1505241017</t>
  </si>
  <si>
    <t>301</t>
  </si>
  <si>
    <t>76600140R</t>
  </si>
  <si>
    <t>E_O4 - plastové okno pevné se sklápěcími částmi 2700/2050 mm, rám z vyztužených plastových profilů, izolační trojsklo, U=0,9 W/m2K,pákové ovládání - doplňky a podrobnosti viz PD - montáž a dodávka vč.dopravy</t>
  </si>
  <si>
    <t>-2028451884</t>
  </si>
  <si>
    <t>302</t>
  </si>
  <si>
    <t>76600150R</t>
  </si>
  <si>
    <t>E_O5 - plastové okno pevné se sklápěcím křídlem 2700/600 mm, rám z vyztužených plastových profilů, izolační dvojsklo, U=1,2 W/m2K,pákové ovládání - doplňky a podrobnosti viz PD - montáž a dodávka vč.dopravy</t>
  </si>
  <si>
    <t>-604149155</t>
  </si>
  <si>
    <t>303</t>
  </si>
  <si>
    <t>76600160R</t>
  </si>
  <si>
    <t>E_O6 - plastové okno pevné 2700/600 mm, rám z vyztužených plastových profilů, izolační dvojsklo, U=1,2 W/m2K - doplňky a podrobnosti viz PD - montáž a dodávka vč.dopravy</t>
  </si>
  <si>
    <t>636062489</t>
  </si>
  <si>
    <t>304</t>
  </si>
  <si>
    <t>76600170R</t>
  </si>
  <si>
    <t>E_O7 - plastové okno se sklápěcí horní částí 1800/1800 mm, rám z vyztužených plastových profilů, izolační trojsklo, U=0,9 W/m2K, pákové ovládání, se středním sloupkem - doplňky a podrobnosti viz PD - montáž a dodávka vč.dopravy</t>
  </si>
  <si>
    <t>1503417636</t>
  </si>
  <si>
    <t>305</t>
  </si>
  <si>
    <t>76600180R</t>
  </si>
  <si>
    <t>E_O8 - plastové okno se sklápěcí horní částí 900/1800 mm, rám z vyztužených plastových profilů, izolační trojsklo, U=0,9 W/m2K, pákové ovládání - doplňky a podrobnosti viz PD - montáž a dodávka vč.dopravy</t>
  </si>
  <si>
    <t>1848014253</t>
  </si>
  <si>
    <t>306</t>
  </si>
  <si>
    <t>7660100R</t>
  </si>
  <si>
    <t>E_D1 - vstupní plastové plné otevíravé dveře do rámové zárubně 800/2100 mm, tepelně izolační Uw=1,5W/m2K - doplňky a podrobnosti viz PD - montáž a dodávka vč.dopravy</t>
  </si>
  <si>
    <t>-858944348</t>
  </si>
  <si>
    <t>307</t>
  </si>
  <si>
    <t>998766102</t>
  </si>
  <si>
    <t>Přesun hmot pro konstrukce truhlářské stanovený z hmotnosti přesunovaného materiálu vodorovná dopravní vzdálenost do 50 m v objektech výšky přes 6 do 12 m</t>
  </si>
  <si>
    <t>1130793290</t>
  </si>
  <si>
    <t>767</t>
  </si>
  <si>
    <t>Konstrukce zámečnické</t>
  </si>
  <si>
    <t>308</t>
  </si>
  <si>
    <t>767833100</t>
  </si>
  <si>
    <t>Montáž žebříků do zdiva s bočnicemi z profilové oceli, z trubek nebo tenkostěnných profilů</t>
  </si>
  <si>
    <t>-1336000988</t>
  </si>
  <si>
    <t>žebřík E_Z1</t>
  </si>
  <si>
    <t>6,15</t>
  </si>
  <si>
    <t>309</t>
  </si>
  <si>
    <t>767834102</t>
  </si>
  <si>
    <t>Montáž žebříků Příplatek k cenám za montáž ochranného koše, připevněného svařováním</t>
  </si>
  <si>
    <t>-82164377</t>
  </si>
  <si>
    <t>310</t>
  </si>
  <si>
    <t>76783000R</t>
  </si>
  <si>
    <t>pevný ocelový žebřík dl.6,15, délka ochranného koše 4 m (dle ČSN 743282), povrchová úprava přáškovým lakováním (světle šedá Ral 9018), hmotnost 340 kg, včetně kotevních prvků do zateplené fasády - dodávka, doprava</t>
  </si>
  <si>
    <t>94483011</t>
  </si>
  <si>
    <t>311</t>
  </si>
  <si>
    <t>76777000R</t>
  </si>
  <si>
    <t>Revizní dvířka dvoukřídlá do zateplovacích systémů 900/600 mm - montáž, dodávka, doprava včetně kotevních prvků</t>
  </si>
  <si>
    <t>-1236825043</t>
  </si>
  <si>
    <t>elektropilíř - E_P5</t>
  </si>
  <si>
    <t>312</t>
  </si>
  <si>
    <t>767995111</t>
  </si>
  <si>
    <t>Montáž ostatních atypických zámečnických konstrukcí hmotnosti do 5 kg</t>
  </si>
  <si>
    <t>-357435367</t>
  </si>
  <si>
    <t>zastřešení prostupu do výměníku - výkres č.2</t>
  </si>
  <si>
    <t>pomocná konstrukce z ocelových prvků J 50x3 mm</t>
  </si>
  <si>
    <t>ocelová výměna I 100 dl.1,2m+kotevní plechy P6 - VZT nástavba</t>
  </si>
  <si>
    <t>15,0</t>
  </si>
  <si>
    <t>doplňkové ocelové konstrukce</t>
  </si>
  <si>
    <t>313</t>
  </si>
  <si>
    <t>76799500R</t>
  </si>
  <si>
    <t>ocelové prvky J 50x3 mm včetně kotev a pomocných ocelových prvků - dodávka, doprava včetně povrchové úpravy</t>
  </si>
  <si>
    <t>610920481</t>
  </si>
  <si>
    <t>k pol.767995111 mezisoučet A</t>
  </si>
  <si>
    <t>314</t>
  </si>
  <si>
    <t>76799100R</t>
  </si>
  <si>
    <t>ocelové prvky výměny VZT nástavby včetně kotevních plechů - dodávka, doprava včetně povrchové úpravy</t>
  </si>
  <si>
    <t>256612997</t>
  </si>
  <si>
    <t>k pol.767995111 mezisoučet B</t>
  </si>
  <si>
    <t>315</t>
  </si>
  <si>
    <t>76799200R</t>
  </si>
  <si>
    <t>-1777910838</t>
  </si>
  <si>
    <t>k pol.767995111 mezisoučet C</t>
  </si>
  <si>
    <t>316</t>
  </si>
  <si>
    <t>76777800R</t>
  </si>
  <si>
    <t>Pultová prosklenná střecha vnitřního světlíku - nosná konstrukce z typových Al profilů s výplní bezpečnostním sklem tř.1B1 vč. kotvení do obvodového bet.věnce, není požadavek na tepelnou izolaci - montáž, dodávka, doprava včetně povrchové úpravy dle dokumentace</t>
  </si>
  <si>
    <t>268929222</t>
  </si>
  <si>
    <t>317</t>
  </si>
  <si>
    <t>767316310</t>
  </si>
  <si>
    <t>Montáž světlíků bodových do 1 m2</t>
  </si>
  <si>
    <t>-479301145</t>
  </si>
  <si>
    <t>318</t>
  </si>
  <si>
    <t>56245300R</t>
  </si>
  <si>
    <t>světlík bodový bodový pevný neotvíravý 70 x 70 cm, plast.vyztuž.konstrukce,tepelně oddělená rámová konstrukce, montáž na sklolaminát. manžetu - nad kabinety Umax=0,88W/m2K - dodávka,doprava</t>
  </si>
  <si>
    <t>-160193597</t>
  </si>
  <si>
    <t>-dodávka vč.sklolaminátové manžety v.50 cm s integrovaným,,vodním nosem"</t>
  </si>
  <si>
    <t>pro krytí navazující střešní krytina a tepelné izolaci</t>
  </si>
  <si>
    <t>-dodávka včetně sady napojovacích profilů</t>
  </si>
  <si>
    <t>nad kabinety</t>
  </si>
  <si>
    <t>319</t>
  </si>
  <si>
    <t>56245400R</t>
  </si>
  <si>
    <t>světlík bodový bodový pevný neotvíravý 70 x 70 cm, plast.vyztuž.konstrukce,tepelně oddělená rámová konstrukce, montáž na sklolaminát. manžetu - nad kabinety Umax=1,2W/m2K - dodávka,doprava</t>
  </si>
  <si>
    <t>-873374821</t>
  </si>
  <si>
    <t>nad chodbou a schodištěm</t>
  </si>
  <si>
    <t>320</t>
  </si>
  <si>
    <t>76701500R</t>
  </si>
  <si>
    <t>Ochranná sítˇ oken v tělocvičně, oko 120x120 mm, materiál PP 3 mm, včetně ok na navléknutí - montáž, dodávka, doprava</t>
  </si>
  <si>
    <t>347303441</t>
  </si>
  <si>
    <t>tělocvična - okna - 14 ks</t>
  </si>
  <si>
    <t>10,0*14</t>
  </si>
  <si>
    <t>321</t>
  </si>
  <si>
    <t>76702500R</t>
  </si>
  <si>
    <t>Obvodový kotevní systém ochranné sítě - nosné nerezové lanko 3 mm + kotevní úchyty (6 ks/1 okno)</t>
  </si>
  <si>
    <t>-61115616</t>
  </si>
  <si>
    <t>kotevní úchyt - kot.plech P6 d=100 mm+oko+2x ocel.kotva</t>
  </si>
  <si>
    <t>6 ks úchytů (cca 10 kg oceli celkem)/1 okno</t>
  </si>
  <si>
    <t>12,6*14</t>
  </si>
  <si>
    <t>322</t>
  </si>
  <si>
    <t>998767102</t>
  </si>
  <si>
    <t>Přesun hmot pro zámečnické konstrukce stanovený z hmotnosti přesunovaného materiálu vodorovná dopravní vzdálenost do 50 m v objektech výšky přes 6 do 12 m</t>
  </si>
  <si>
    <t>-1391089833</t>
  </si>
  <si>
    <t>783</t>
  </si>
  <si>
    <t>Dokončovací práce - nátěry</t>
  </si>
  <si>
    <t>323</t>
  </si>
  <si>
    <t>783826605</t>
  </si>
  <si>
    <t>Hydrofobizační nátěr omítek silikonový, transparentní, povrchů hladkých betonových povrchů nebo povrchů z desek na bázi dřeva (dřevovláknitých apod.)</t>
  </si>
  <si>
    <t>746578316</t>
  </si>
  <si>
    <t>Zakrytí otvoru výměníku - plocha před otvorem + svislé plochy lemu</t>
  </si>
  <si>
    <t>0,2*(1,75*2+3,6)+0,08</t>
  </si>
  <si>
    <t>784</t>
  </si>
  <si>
    <t>Dokončovací práce - malby a tapety</t>
  </si>
  <si>
    <t>324</t>
  </si>
  <si>
    <t>784211101</t>
  </si>
  <si>
    <t>Malby z malířských směsí otěruvzdorných za mokra dvojnásobné, bílé za mokra otěruvzdorné výborně v místnostech výšky do 3,80 m</t>
  </si>
  <si>
    <t>-510926422</t>
  </si>
  <si>
    <t>uvnitř po zazdění otvorů vč.přilehlých ploch</t>
  </si>
  <si>
    <t>160,0</t>
  </si>
  <si>
    <t>VYT- přenos</t>
  </si>
  <si>
    <t>Vytápění - přenos</t>
  </si>
  <si>
    <t>325</t>
  </si>
  <si>
    <t>VYT 01</t>
  </si>
  <si>
    <t>Vytápění - přenos ze samostatného rozpočtu - viz příloha</t>
  </si>
  <si>
    <t>-1121112022</t>
  </si>
  <si>
    <t>EL- přenos</t>
  </si>
  <si>
    <t>Elektročást - přenos</t>
  </si>
  <si>
    <t>326</t>
  </si>
  <si>
    <t>EL 01</t>
  </si>
  <si>
    <t>Elektročást - přenos ze samostatného rozpočtu - viz příloha</t>
  </si>
  <si>
    <t>161704380</t>
  </si>
  <si>
    <t>OST</t>
  </si>
  <si>
    <t>Ostatní</t>
  </si>
  <si>
    <t>327</t>
  </si>
  <si>
    <t>100010R</t>
  </si>
  <si>
    <t>Budka pro hnízdění rorýsů dle metodických materiálů „Ochrana rorýsů a netopýrů“</t>
  </si>
  <si>
    <t>512</t>
  </si>
  <si>
    <t>582352549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</si>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</sst>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23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26</v>
      </c>
      <c r="AL8" s="29"/>
      <c r="AM8" s="29"/>
      <c r="AN8" s="41" t="s">
        <v>27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29</v>
      </c>
      <c r="AL10" s="29"/>
      <c r="AM10" s="29"/>
      <c r="AN10" s="35" t="s">
        <v>30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32</v>
      </c>
      <c r="AL11" s="29"/>
      <c r="AM11" s="29"/>
      <c r="AN11" s="35" t="s">
        <v>30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29</v>
      </c>
      <c r="AL13" s="29"/>
      <c r="AM13" s="29"/>
      <c r="AN13" s="42" t="s">
        <v>34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34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32</v>
      </c>
      <c r="AL14" s="29"/>
      <c r="AM14" s="29"/>
      <c r="AN14" s="42" t="s">
        <v>34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29</v>
      </c>
      <c r="AL16" s="29"/>
      <c r="AM16" s="29"/>
      <c r="AN16" s="35" t="s">
        <v>30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32</v>
      </c>
      <c r="AL17" s="29"/>
      <c r="AM17" s="29"/>
      <c r="AN17" s="35" t="s">
        <v>30</v>
      </c>
      <c r="AO17" s="29"/>
      <c r="AP17" s="29"/>
      <c r="AQ17" s="31"/>
      <c r="BE17" s="39"/>
      <c r="BS17" s="24" t="s">
        <v>37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57" customHeight="1">
      <c r="B20" s="28"/>
      <c r="C20" s="29"/>
      <c r="D20" s="29"/>
      <c r="E20" s="44" t="s">
        <v>39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40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41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42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43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44</v>
      </c>
      <c r="E26" s="54"/>
      <c r="F26" s="55" t="s">
        <v>45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46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47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48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49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50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51</v>
      </c>
      <c r="U32" s="61"/>
      <c r="V32" s="61"/>
      <c r="W32" s="61"/>
      <c r="X32" s="63" t="s">
        <v>52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53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TV17-045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Karlovy Vary, ZŠ Krušnohorská - zajištění energetických úspor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24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 xml:space="preserve"> 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26</v>
      </c>
      <c r="AJ44" s="74"/>
      <c r="AK44" s="74"/>
      <c r="AL44" s="74"/>
      <c r="AM44" s="85" t="str">
        <f>IF(AN8= "","",AN8)</f>
        <v>19. 9. 2017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28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Statutární město Karlovy Vary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35</v>
      </c>
      <c r="AJ46" s="74"/>
      <c r="AK46" s="74"/>
      <c r="AL46" s="74"/>
      <c r="AM46" s="77" t="str">
        <f>IF(E17="","",E17)</f>
        <v>BPO spol. s r.o.,Lidická 1239,36317 OSTROV</v>
      </c>
      <c r="AN46" s="77"/>
      <c r="AO46" s="77"/>
      <c r="AP46" s="77"/>
      <c r="AQ46" s="74"/>
      <c r="AR46" s="72"/>
      <c r="AS46" s="86" t="s">
        <v>54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33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55</v>
      </c>
      <c r="D49" s="97"/>
      <c r="E49" s="97"/>
      <c r="F49" s="97"/>
      <c r="G49" s="97"/>
      <c r="H49" s="98"/>
      <c r="I49" s="99" t="s">
        <v>56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57</v>
      </c>
      <c r="AH49" s="97"/>
      <c r="AI49" s="97"/>
      <c r="AJ49" s="97"/>
      <c r="AK49" s="97"/>
      <c r="AL49" s="97"/>
      <c r="AM49" s="97"/>
      <c r="AN49" s="99" t="s">
        <v>58</v>
      </c>
      <c r="AO49" s="97"/>
      <c r="AP49" s="97"/>
      <c r="AQ49" s="101" t="s">
        <v>59</v>
      </c>
      <c r="AR49" s="72"/>
      <c r="AS49" s="102" t="s">
        <v>60</v>
      </c>
      <c r="AT49" s="103" t="s">
        <v>61</v>
      </c>
      <c r="AU49" s="103" t="s">
        <v>62</v>
      </c>
      <c r="AV49" s="103" t="s">
        <v>63</v>
      </c>
      <c r="AW49" s="103" t="s">
        <v>64</v>
      </c>
      <c r="AX49" s="103" t="s">
        <v>65</v>
      </c>
      <c r="AY49" s="103" t="s">
        <v>66</v>
      </c>
      <c r="AZ49" s="103" t="s">
        <v>67</v>
      </c>
      <c r="BA49" s="103" t="s">
        <v>68</v>
      </c>
      <c r="BB49" s="103" t="s">
        <v>69</v>
      </c>
      <c r="BC49" s="103" t="s">
        <v>70</v>
      </c>
      <c r="BD49" s="104" t="s">
        <v>71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72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30</v>
      </c>
      <c r="AR51" s="83"/>
      <c r="AS51" s="113">
        <f>ROUND(AS52,2)</f>
        <v>0</v>
      </c>
      <c r="AT51" s="114">
        <f>ROUND(SUM(AV51:AW51),2)</f>
        <v>0</v>
      </c>
      <c r="AU51" s="115">
        <f>ROUND(AU52,5)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ROUND(AZ52,2)</f>
        <v>0</v>
      </c>
      <c r="BA51" s="114">
        <f>ROUND(BA52,2)</f>
        <v>0</v>
      </c>
      <c r="BB51" s="114">
        <f>ROUND(BB52,2)</f>
        <v>0</v>
      </c>
      <c r="BC51" s="114">
        <f>ROUND(BC52,2)</f>
        <v>0</v>
      </c>
      <c r="BD51" s="116">
        <f>ROUND(BD52,2)</f>
        <v>0</v>
      </c>
      <c r="BS51" s="117" t="s">
        <v>73</v>
      </c>
      <c r="BT51" s="117" t="s">
        <v>74</v>
      </c>
      <c r="BU51" s="118" t="s">
        <v>75</v>
      </c>
      <c r="BV51" s="117" t="s">
        <v>76</v>
      </c>
      <c r="BW51" s="117" t="s">
        <v>7</v>
      </c>
      <c r="BX51" s="117" t="s">
        <v>77</v>
      </c>
      <c r="CL51" s="117" t="s">
        <v>21</v>
      </c>
    </row>
    <row r="52" s="5" customFormat="1" ht="31.5" customHeight="1">
      <c r="A52" s="119" t="s">
        <v>78</v>
      </c>
      <c r="B52" s="120"/>
      <c r="C52" s="121"/>
      <c r="D52" s="122" t="s">
        <v>79</v>
      </c>
      <c r="E52" s="122"/>
      <c r="F52" s="122"/>
      <c r="G52" s="122"/>
      <c r="H52" s="122"/>
      <c r="I52" s="123"/>
      <c r="J52" s="122" t="s">
        <v>80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'E - Tělovýchova - stavebn...'!J27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81</v>
      </c>
      <c r="AR52" s="126"/>
      <c r="AS52" s="127">
        <v>0</v>
      </c>
      <c r="AT52" s="128">
        <f>ROUND(SUM(AV52:AW52),2)</f>
        <v>0</v>
      </c>
      <c r="AU52" s="129">
        <f>'E - Tělovýchova - stavebn...'!P105</f>
        <v>0</v>
      </c>
      <c r="AV52" s="128">
        <f>'E - Tělovýchova - stavebn...'!J30</f>
        <v>0</v>
      </c>
      <c r="AW52" s="128">
        <f>'E - Tělovýchova - stavebn...'!J31</f>
        <v>0</v>
      </c>
      <c r="AX52" s="128">
        <f>'E - Tělovýchova - stavebn...'!J32</f>
        <v>0</v>
      </c>
      <c r="AY52" s="128">
        <f>'E - Tělovýchova - stavebn...'!J33</f>
        <v>0</v>
      </c>
      <c r="AZ52" s="128">
        <f>'E - Tělovýchova - stavebn...'!F30</f>
        <v>0</v>
      </c>
      <c r="BA52" s="128">
        <f>'E - Tělovýchova - stavebn...'!F31</f>
        <v>0</v>
      </c>
      <c r="BB52" s="128">
        <f>'E - Tělovýchova - stavebn...'!F32</f>
        <v>0</v>
      </c>
      <c r="BC52" s="128">
        <f>'E - Tělovýchova - stavebn...'!F33</f>
        <v>0</v>
      </c>
      <c r="BD52" s="130">
        <f>'E - Tělovýchova - stavebn...'!F34</f>
        <v>0</v>
      </c>
      <c r="BT52" s="131" t="s">
        <v>82</v>
      </c>
      <c r="BV52" s="131" t="s">
        <v>76</v>
      </c>
      <c r="BW52" s="131" t="s">
        <v>83</v>
      </c>
      <c r="BX52" s="131" t="s">
        <v>7</v>
      </c>
      <c r="CL52" s="131" t="s">
        <v>21</v>
      </c>
      <c r="CM52" s="131" t="s">
        <v>84</v>
      </c>
    </row>
    <row r="53" s="1" customFormat="1" ht="30" customHeight="1">
      <c r="B53" s="46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2"/>
    </row>
    <row r="54" s="1" customFormat="1" ht="6.96" customHeight="1">
      <c r="B54" s="67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72"/>
    </row>
  </sheetData>
  <sheetProtection sheet="1" formatColumns="0" formatRows="0" objects="1" scenarios="1" spinCount="100000" saltValue="NlKXrNWos+BYP0Sc7t2E6o2+e9BLnf2BloJLzfV82EqJ24UM7oA1p2qJOJFGq3BfNwE/y1UZVzazI63v1W7I4A==" hashValue="fNhoBKCMmyYhrPgefZ1t9rRE/sY90GDeo+nxSTT4LhoagCrIr6RtyZgHSGLZOAhHnQWGeQkWVnn0YCEUGPhfgg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E - Tělovýchova - stavebn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3"/>
      <c r="C1" s="133"/>
      <c r="D1" s="134" t="s">
        <v>1</v>
      </c>
      <c r="E1" s="133"/>
      <c r="F1" s="135" t="s">
        <v>85</v>
      </c>
      <c r="G1" s="135" t="s">
        <v>86</v>
      </c>
      <c r="H1" s="135"/>
      <c r="I1" s="136"/>
      <c r="J1" s="135" t="s">
        <v>87</v>
      </c>
      <c r="K1" s="134" t="s">
        <v>88</v>
      </c>
      <c r="L1" s="135" t="s">
        <v>89</v>
      </c>
      <c r="M1" s="135"/>
      <c r="N1" s="135"/>
      <c r="O1" s="135"/>
      <c r="P1" s="135"/>
      <c r="Q1" s="135"/>
      <c r="R1" s="135"/>
      <c r="S1" s="135"/>
      <c r="T1" s="13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83</v>
      </c>
    </row>
    <row r="3" ht="6.96" customHeight="1">
      <c r="B3" s="25"/>
      <c r="C3" s="26"/>
      <c r="D3" s="26"/>
      <c r="E3" s="26"/>
      <c r="F3" s="26"/>
      <c r="G3" s="26"/>
      <c r="H3" s="26"/>
      <c r="I3" s="137"/>
      <c r="J3" s="26"/>
      <c r="K3" s="27"/>
      <c r="AT3" s="24" t="s">
        <v>84</v>
      </c>
    </row>
    <row r="4" ht="36.96" customHeight="1">
      <c r="B4" s="28"/>
      <c r="C4" s="29"/>
      <c r="D4" s="30" t="s">
        <v>90</v>
      </c>
      <c r="E4" s="29"/>
      <c r="F4" s="29"/>
      <c r="G4" s="29"/>
      <c r="H4" s="29"/>
      <c r="I4" s="138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38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38"/>
      <c r="J6" s="29"/>
      <c r="K6" s="31"/>
    </row>
    <row r="7" ht="16.5" customHeight="1">
      <c r="B7" s="28"/>
      <c r="C7" s="29"/>
      <c r="D7" s="29"/>
      <c r="E7" s="139" t="str">
        <f>'Rekapitulace stavby'!K6</f>
        <v>Karlovy Vary, ZŠ Krušnohorská - zajištění energetických úspor</v>
      </c>
      <c r="F7" s="40"/>
      <c r="G7" s="40"/>
      <c r="H7" s="40"/>
      <c r="I7" s="138"/>
      <c r="J7" s="29"/>
      <c r="K7" s="31"/>
    </row>
    <row r="8" s="1" customFormat="1">
      <c r="B8" s="46"/>
      <c r="C8" s="47"/>
      <c r="D8" s="40" t="s">
        <v>91</v>
      </c>
      <c r="E8" s="47"/>
      <c r="F8" s="47"/>
      <c r="G8" s="47"/>
      <c r="H8" s="47"/>
      <c r="I8" s="140"/>
      <c r="J8" s="47"/>
      <c r="K8" s="51"/>
    </row>
    <row r="9" s="1" customFormat="1" ht="36.96" customHeight="1">
      <c r="B9" s="46"/>
      <c r="C9" s="47"/>
      <c r="D9" s="47"/>
      <c r="E9" s="141" t="s">
        <v>92</v>
      </c>
      <c r="F9" s="47"/>
      <c r="G9" s="47"/>
      <c r="H9" s="47"/>
      <c r="I9" s="14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0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2" t="s">
        <v>22</v>
      </c>
      <c r="J11" s="35" t="s">
        <v>23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42" t="s">
        <v>26</v>
      </c>
      <c r="J12" s="143" t="str">
        <f>'Rekapitulace stavby'!AN8</f>
        <v>19. 9. 2017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0"/>
      <c r="J13" s="47"/>
      <c r="K13" s="51"/>
    </row>
    <row r="14" s="1" customFormat="1" ht="14.4" customHeight="1">
      <c r="B14" s="46"/>
      <c r="C14" s="47"/>
      <c r="D14" s="40" t="s">
        <v>28</v>
      </c>
      <c r="E14" s="47"/>
      <c r="F14" s="47"/>
      <c r="G14" s="47"/>
      <c r="H14" s="47"/>
      <c r="I14" s="142" t="s">
        <v>29</v>
      </c>
      <c r="J14" s="35" t="s">
        <v>30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2" t="s">
        <v>32</v>
      </c>
      <c r="J15" s="35" t="s">
        <v>30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0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2" t="s">
        <v>29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2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0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2" t="s">
        <v>29</v>
      </c>
      <c r="J20" s="35" t="s">
        <v>30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2" t="s">
        <v>32</v>
      </c>
      <c r="J21" s="35" t="s">
        <v>30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0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0"/>
      <c r="J23" s="47"/>
      <c r="K23" s="51"/>
    </row>
    <row r="24" s="6" customFormat="1" ht="16.5" customHeight="1">
      <c r="B24" s="144"/>
      <c r="C24" s="145"/>
      <c r="D24" s="145"/>
      <c r="E24" s="44" t="s">
        <v>30</v>
      </c>
      <c r="F24" s="44"/>
      <c r="G24" s="44"/>
      <c r="H24" s="44"/>
      <c r="I24" s="146"/>
      <c r="J24" s="145"/>
      <c r="K24" s="14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0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48"/>
      <c r="J26" s="106"/>
      <c r="K26" s="149"/>
    </row>
    <row r="27" s="1" customFormat="1" ht="25.44" customHeight="1">
      <c r="B27" s="46"/>
      <c r="C27" s="47"/>
      <c r="D27" s="150" t="s">
        <v>40</v>
      </c>
      <c r="E27" s="47"/>
      <c r="F27" s="47"/>
      <c r="G27" s="47"/>
      <c r="H27" s="47"/>
      <c r="I27" s="140"/>
      <c r="J27" s="151">
        <f>ROUND(J105,2)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48"/>
      <c r="J28" s="106"/>
      <c r="K28" s="149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52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53">
        <f>ROUND(SUM(BE105:BE1824), 2)</f>
        <v>0</v>
      </c>
      <c r="G30" s="47"/>
      <c r="H30" s="47"/>
      <c r="I30" s="154">
        <v>0.20999999999999999</v>
      </c>
      <c r="J30" s="153">
        <f>ROUND(ROUND((SUM(BE105:BE1824)), 2)*I30,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53">
        <f>ROUND(SUM(BF105:BF1824), 2)</f>
        <v>0</v>
      </c>
      <c r="G31" s="47"/>
      <c r="H31" s="47"/>
      <c r="I31" s="154">
        <v>0.14999999999999999</v>
      </c>
      <c r="J31" s="153">
        <f>ROUND(ROUND((SUM(BF105:BF1824)),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53">
        <f>ROUND(SUM(BG105:BG1824), 2)</f>
        <v>0</v>
      </c>
      <c r="G32" s="47"/>
      <c r="H32" s="47"/>
      <c r="I32" s="154">
        <v>0.20999999999999999</v>
      </c>
      <c r="J32" s="153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53">
        <f>ROUND(SUM(BH105:BH1824), 2)</f>
        <v>0</v>
      </c>
      <c r="G33" s="47"/>
      <c r="H33" s="47"/>
      <c r="I33" s="154">
        <v>0.14999999999999999</v>
      </c>
      <c r="J33" s="153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53">
        <f>ROUND(SUM(BI105:BI1824), 2)</f>
        <v>0</v>
      </c>
      <c r="G34" s="47"/>
      <c r="H34" s="47"/>
      <c r="I34" s="154">
        <v>0</v>
      </c>
      <c r="J34" s="15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0"/>
      <c r="J35" s="47"/>
      <c r="K35" s="51"/>
    </row>
    <row r="36" s="1" customFormat="1" ht="25.44" customHeight="1">
      <c r="B36" s="46"/>
      <c r="C36" s="155"/>
      <c r="D36" s="156" t="s">
        <v>50</v>
      </c>
      <c r="E36" s="98"/>
      <c r="F36" s="98"/>
      <c r="G36" s="157" t="s">
        <v>51</v>
      </c>
      <c r="H36" s="158" t="s">
        <v>52</v>
      </c>
      <c r="I36" s="159"/>
      <c r="J36" s="160">
        <f>SUM(J27:J34)</f>
        <v>0</v>
      </c>
      <c r="K36" s="16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2"/>
      <c r="J37" s="68"/>
      <c r="K37" s="69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6"/>
      <c r="C42" s="30" t="s">
        <v>93</v>
      </c>
      <c r="D42" s="47"/>
      <c r="E42" s="47"/>
      <c r="F42" s="47"/>
      <c r="G42" s="47"/>
      <c r="H42" s="47"/>
      <c r="I42" s="14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0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0"/>
      <c r="J44" s="47"/>
      <c r="K44" s="51"/>
    </row>
    <row r="45" s="1" customFormat="1" ht="16.5" customHeight="1">
      <c r="B45" s="46"/>
      <c r="C45" s="47"/>
      <c r="D45" s="47"/>
      <c r="E45" s="139" t="str">
        <f>E7</f>
        <v>Karlovy Vary, ZŠ Krušnohorská - zajištění energetických úspor</v>
      </c>
      <c r="F45" s="40"/>
      <c r="G45" s="40"/>
      <c r="H45" s="40"/>
      <c r="I45" s="140"/>
      <c r="J45" s="47"/>
      <c r="K45" s="51"/>
    </row>
    <row r="46" s="1" customFormat="1" ht="14.4" customHeight="1">
      <c r="B46" s="46"/>
      <c r="C46" s="40" t="s">
        <v>91</v>
      </c>
      <c r="D46" s="47"/>
      <c r="E46" s="47"/>
      <c r="F46" s="47"/>
      <c r="G46" s="47"/>
      <c r="H46" s="47"/>
      <c r="I46" s="140"/>
      <c r="J46" s="47"/>
      <c r="K46" s="51"/>
    </row>
    <row r="47" s="1" customFormat="1" ht="17.25" customHeight="1">
      <c r="B47" s="46"/>
      <c r="C47" s="47"/>
      <c r="D47" s="47"/>
      <c r="E47" s="141" t="str">
        <f>E9</f>
        <v>E - Tělovýchova - stavební část včetně rekapitulace SO</v>
      </c>
      <c r="F47" s="47"/>
      <c r="G47" s="47"/>
      <c r="H47" s="47"/>
      <c r="I47" s="14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0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 xml:space="preserve"> </v>
      </c>
      <c r="G49" s="47"/>
      <c r="H49" s="47"/>
      <c r="I49" s="142" t="s">
        <v>26</v>
      </c>
      <c r="J49" s="143" t="str">
        <f>IF(J12="","",J12)</f>
        <v>19. 9. 2017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0"/>
      <c r="J50" s="47"/>
      <c r="K50" s="51"/>
    </row>
    <row r="51" s="1" customFormat="1">
      <c r="B51" s="46"/>
      <c r="C51" s="40" t="s">
        <v>28</v>
      </c>
      <c r="D51" s="47"/>
      <c r="E51" s="47"/>
      <c r="F51" s="35" t="str">
        <f>E15</f>
        <v>Statutární město Karlovy Vary</v>
      </c>
      <c r="G51" s="47"/>
      <c r="H51" s="47"/>
      <c r="I51" s="142" t="s">
        <v>35</v>
      </c>
      <c r="J51" s="44" t="str">
        <f>E21</f>
        <v>BPO spol. s r.o.,Lidická 1239,36317 OSTROV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0"/>
      <c r="J52" s="167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0"/>
      <c r="J53" s="47"/>
      <c r="K53" s="51"/>
    </row>
    <row r="54" s="1" customFormat="1" ht="29.28" customHeight="1">
      <c r="B54" s="46"/>
      <c r="C54" s="168" t="s">
        <v>94</v>
      </c>
      <c r="D54" s="155"/>
      <c r="E54" s="155"/>
      <c r="F54" s="155"/>
      <c r="G54" s="155"/>
      <c r="H54" s="155"/>
      <c r="I54" s="169"/>
      <c r="J54" s="170" t="s">
        <v>95</v>
      </c>
      <c r="K54" s="171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0"/>
      <c r="J55" s="47"/>
      <c r="K55" s="51"/>
    </row>
    <row r="56" s="1" customFormat="1" ht="29.28" customHeight="1">
      <c r="B56" s="46"/>
      <c r="C56" s="172" t="s">
        <v>96</v>
      </c>
      <c r="D56" s="47"/>
      <c r="E56" s="47"/>
      <c r="F56" s="47"/>
      <c r="G56" s="47"/>
      <c r="H56" s="47"/>
      <c r="I56" s="140"/>
      <c r="J56" s="151">
        <f>J105</f>
        <v>0</v>
      </c>
      <c r="K56" s="51"/>
      <c r="AU56" s="24" t="s">
        <v>97</v>
      </c>
    </row>
    <row r="57" s="7" customFormat="1" ht="24.96" customHeight="1">
      <c r="B57" s="173"/>
      <c r="C57" s="174"/>
      <c r="D57" s="175" t="s">
        <v>98</v>
      </c>
      <c r="E57" s="176"/>
      <c r="F57" s="176"/>
      <c r="G57" s="176"/>
      <c r="H57" s="176"/>
      <c r="I57" s="177"/>
      <c r="J57" s="178">
        <f>J106</f>
        <v>0</v>
      </c>
      <c r="K57" s="179"/>
    </row>
    <row r="58" s="8" customFormat="1" ht="19.92" customHeight="1">
      <c r="B58" s="180"/>
      <c r="C58" s="181"/>
      <c r="D58" s="182" t="s">
        <v>99</v>
      </c>
      <c r="E58" s="183"/>
      <c r="F58" s="183"/>
      <c r="G58" s="183"/>
      <c r="H58" s="183"/>
      <c r="I58" s="184"/>
      <c r="J58" s="185">
        <f>J107</f>
        <v>0</v>
      </c>
      <c r="K58" s="186"/>
    </row>
    <row r="59" s="8" customFormat="1" ht="19.92" customHeight="1">
      <c r="B59" s="180"/>
      <c r="C59" s="181"/>
      <c r="D59" s="182" t="s">
        <v>100</v>
      </c>
      <c r="E59" s="183"/>
      <c r="F59" s="183"/>
      <c r="G59" s="183"/>
      <c r="H59" s="183"/>
      <c r="I59" s="184"/>
      <c r="J59" s="185">
        <f>J173</f>
        <v>0</v>
      </c>
      <c r="K59" s="186"/>
    </row>
    <row r="60" s="8" customFormat="1" ht="19.92" customHeight="1">
      <c r="B60" s="180"/>
      <c r="C60" s="181"/>
      <c r="D60" s="182" t="s">
        <v>101</v>
      </c>
      <c r="E60" s="183"/>
      <c r="F60" s="183"/>
      <c r="G60" s="183"/>
      <c r="H60" s="183"/>
      <c r="I60" s="184"/>
      <c r="J60" s="185">
        <f>J186</f>
        <v>0</v>
      </c>
      <c r="K60" s="186"/>
    </row>
    <row r="61" s="8" customFormat="1" ht="19.92" customHeight="1">
      <c r="B61" s="180"/>
      <c r="C61" s="181"/>
      <c r="D61" s="182" t="s">
        <v>102</v>
      </c>
      <c r="E61" s="183"/>
      <c r="F61" s="183"/>
      <c r="G61" s="183"/>
      <c r="H61" s="183"/>
      <c r="I61" s="184"/>
      <c r="J61" s="185">
        <f>J233</f>
        <v>0</v>
      </c>
      <c r="K61" s="186"/>
    </row>
    <row r="62" s="8" customFormat="1" ht="19.92" customHeight="1">
      <c r="B62" s="180"/>
      <c r="C62" s="181"/>
      <c r="D62" s="182" t="s">
        <v>103</v>
      </c>
      <c r="E62" s="183"/>
      <c r="F62" s="183"/>
      <c r="G62" s="183"/>
      <c r="H62" s="183"/>
      <c r="I62" s="184"/>
      <c r="J62" s="185">
        <f>J269</f>
        <v>0</v>
      </c>
      <c r="K62" s="186"/>
    </row>
    <row r="63" s="8" customFormat="1" ht="19.92" customHeight="1">
      <c r="B63" s="180"/>
      <c r="C63" s="181"/>
      <c r="D63" s="182" t="s">
        <v>104</v>
      </c>
      <c r="E63" s="183"/>
      <c r="F63" s="183"/>
      <c r="G63" s="183"/>
      <c r="H63" s="183"/>
      <c r="I63" s="184"/>
      <c r="J63" s="185">
        <f>J290</f>
        <v>0</v>
      </c>
      <c r="K63" s="186"/>
    </row>
    <row r="64" s="8" customFormat="1" ht="19.92" customHeight="1">
      <c r="B64" s="180"/>
      <c r="C64" s="181"/>
      <c r="D64" s="182" t="s">
        <v>105</v>
      </c>
      <c r="E64" s="183"/>
      <c r="F64" s="183"/>
      <c r="G64" s="183"/>
      <c r="H64" s="183"/>
      <c r="I64" s="184"/>
      <c r="J64" s="185">
        <f>J707</f>
        <v>0</v>
      </c>
      <c r="K64" s="186"/>
    </row>
    <row r="65" s="8" customFormat="1" ht="19.92" customHeight="1">
      <c r="B65" s="180"/>
      <c r="C65" s="181"/>
      <c r="D65" s="182" t="s">
        <v>106</v>
      </c>
      <c r="E65" s="183"/>
      <c r="F65" s="183"/>
      <c r="G65" s="183"/>
      <c r="H65" s="183"/>
      <c r="I65" s="184"/>
      <c r="J65" s="185">
        <f>J773</f>
        <v>0</v>
      </c>
      <c r="K65" s="186"/>
    </row>
    <row r="66" s="8" customFormat="1" ht="19.92" customHeight="1">
      <c r="B66" s="180"/>
      <c r="C66" s="181"/>
      <c r="D66" s="182" t="s">
        <v>107</v>
      </c>
      <c r="E66" s="183"/>
      <c r="F66" s="183"/>
      <c r="G66" s="183"/>
      <c r="H66" s="183"/>
      <c r="I66" s="184"/>
      <c r="J66" s="185">
        <f>J801</f>
        <v>0</v>
      </c>
      <c r="K66" s="186"/>
    </row>
    <row r="67" s="8" customFormat="1" ht="19.92" customHeight="1">
      <c r="B67" s="180"/>
      <c r="C67" s="181"/>
      <c r="D67" s="182" t="s">
        <v>108</v>
      </c>
      <c r="E67" s="183"/>
      <c r="F67" s="183"/>
      <c r="G67" s="183"/>
      <c r="H67" s="183"/>
      <c r="I67" s="184"/>
      <c r="J67" s="185">
        <f>J818</f>
        <v>0</v>
      </c>
      <c r="K67" s="186"/>
    </row>
    <row r="68" s="8" customFormat="1" ht="19.92" customHeight="1">
      <c r="B68" s="180"/>
      <c r="C68" s="181"/>
      <c r="D68" s="182" t="s">
        <v>109</v>
      </c>
      <c r="E68" s="183"/>
      <c r="F68" s="183"/>
      <c r="G68" s="183"/>
      <c r="H68" s="183"/>
      <c r="I68" s="184"/>
      <c r="J68" s="185">
        <f>J921</f>
        <v>0</v>
      </c>
      <c r="K68" s="186"/>
    </row>
    <row r="69" s="8" customFormat="1" ht="19.92" customHeight="1">
      <c r="B69" s="180"/>
      <c r="C69" s="181"/>
      <c r="D69" s="182" t="s">
        <v>110</v>
      </c>
      <c r="E69" s="183"/>
      <c r="F69" s="183"/>
      <c r="G69" s="183"/>
      <c r="H69" s="183"/>
      <c r="I69" s="184"/>
      <c r="J69" s="185">
        <f>J929</f>
        <v>0</v>
      </c>
      <c r="K69" s="186"/>
    </row>
    <row r="70" s="7" customFormat="1" ht="24.96" customHeight="1">
      <c r="B70" s="173"/>
      <c r="C70" s="174"/>
      <c r="D70" s="175" t="s">
        <v>111</v>
      </c>
      <c r="E70" s="176"/>
      <c r="F70" s="176"/>
      <c r="G70" s="176"/>
      <c r="H70" s="176"/>
      <c r="I70" s="177"/>
      <c r="J70" s="178">
        <f>J931</f>
        <v>0</v>
      </c>
      <c r="K70" s="179"/>
    </row>
    <row r="71" s="8" customFormat="1" ht="19.92" customHeight="1">
      <c r="B71" s="180"/>
      <c r="C71" s="181"/>
      <c r="D71" s="182" t="s">
        <v>112</v>
      </c>
      <c r="E71" s="183"/>
      <c r="F71" s="183"/>
      <c r="G71" s="183"/>
      <c r="H71" s="183"/>
      <c r="I71" s="184"/>
      <c r="J71" s="185">
        <f>J932</f>
        <v>0</v>
      </c>
      <c r="K71" s="186"/>
    </row>
    <row r="72" s="8" customFormat="1" ht="19.92" customHeight="1">
      <c r="B72" s="180"/>
      <c r="C72" s="181"/>
      <c r="D72" s="182" t="s">
        <v>113</v>
      </c>
      <c r="E72" s="183"/>
      <c r="F72" s="183"/>
      <c r="G72" s="183"/>
      <c r="H72" s="183"/>
      <c r="I72" s="184"/>
      <c r="J72" s="185">
        <f>J1058</f>
        <v>0</v>
      </c>
      <c r="K72" s="186"/>
    </row>
    <row r="73" s="8" customFormat="1" ht="19.92" customHeight="1">
      <c r="B73" s="180"/>
      <c r="C73" s="181"/>
      <c r="D73" s="182" t="s">
        <v>114</v>
      </c>
      <c r="E73" s="183"/>
      <c r="F73" s="183"/>
      <c r="G73" s="183"/>
      <c r="H73" s="183"/>
      <c r="I73" s="184"/>
      <c r="J73" s="185">
        <f>J1144</f>
        <v>0</v>
      </c>
      <c r="K73" s="186"/>
    </row>
    <row r="74" s="8" customFormat="1" ht="19.92" customHeight="1">
      <c r="B74" s="180"/>
      <c r="C74" s="181"/>
      <c r="D74" s="182" t="s">
        <v>115</v>
      </c>
      <c r="E74" s="183"/>
      <c r="F74" s="183"/>
      <c r="G74" s="183"/>
      <c r="H74" s="183"/>
      <c r="I74" s="184"/>
      <c r="J74" s="185">
        <f>J1263</f>
        <v>0</v>
      </c>
      <c r="K74" s="186"/>
    </row>
    <row r="75" s="8" customFormat="1" ht="19.92" customHeight="1">
      <c r="B75" s="180"/>
      <c r="C75" s="181"/>
      <c r="D75" s="182" t="s">
        <v>116</v>
      </c>
      <c r="E75" s="183"/>
      <c r="F75" s="183"/>
      <c r="G75" s="183"/>
      <c r="H75" s="183"/>
      <c r="I75" s="184"/>
      <c r="J75" s="185">
        <f>J1509</f>
        <v>0</v>
      </c>
      <c r="K75" s="186"/>
    </row>
    <row r="76" s="8" customFormat="1" ht="19.92" customHeight="1">
      <c r="B76" s="180"/>
      <c r="C76" s="181"/>
      <c r="D76" s="182" t="s">
        <v>117</v>
      </c>
      <c r="E76" s="183"/>
      <c r="F76" s="183"/>
      <c r="G76" s="183"/>
      <c r="H76" s="183"/>
      <c r="I76" s="184"/>
      <c r="J76" s="185">
        <f>J1529</f>
        <v>0</v>
      </c>
      <c r="K76" s="186"/>
    </row>
    <row r="77" s="8" customFormat="1" ht="19.92" customHeight="1">
      <c r="B77" s="180"/>
      <c r="C77" s="181"/>
      <c r="D77" s="182" t="s">
        <v>118</v>
      </c>
      <c r="E77" s="183"/>
      <c r="F77" s="183"/>
      <c r="G77" s="183"/>
      <c r="H77" s="183"/>
      <c r="I77" s="184"/>
      <c r="J77" s="185">
        <f>J1564</f>
        <v>0</v>
      </c>
      <c r="K77" s="186"/>
    </row>
    <row r="78" s="8" customFormat="1" ht="19.92" customHeight="1">
      <c r="B78" s="180"/>
      <c r="C78" s="181"/>
      <c r="D78" s="182" t="s">
        <v>119</v>
      </c>
      <c r="E78" s="183"/>
      <c r="F78" s="183"/>
      <c r="G78" s="183"/>
      <c r="H78" s="183"/>
      <c r="I78" s="184"/>
      <c r="J78" s="185">
        <f>J1654</f>
        <v>0</v>
      </c>
      <c r="K78" s="186"/>
    </row>
    <row r="79" s="8" customFormat="1" ht="19.92" customHeight="1">
      <c r="B79" s="180"/>
      <c r="C79" s="181"/>
      <c r="D79" s="182" t="s">
        <v>120</v>
      </c>
      <c r="E79" s="183"/>
      <c r="F79" s="183"/>
      <c r="G79" s="183"/>
      <c r="H79" s="183"/>
      <c r="I79" s="184"/>
      <c r="J79" s="185">
        <f>J1743</f>
        <v>0</v>
      </c>
      <c r="K79" s="186"/>
    </row>
    <row r="80" s="8" customFormat="1" ht="19.92" customHeight="1">
      <c r="B80" s="180"/>
      <c r="C80" s="181"/>
      <c r="D80" s="182" t="s">
        <v>121</v>
      </c>
      <c r="E80" s="183"/>
      <c r="F80" s="183"/>
      <c r="G80" s="183"/>
      <c r="H80" s="183"/>
      <c r="I80" s="184"/>
      <c r="J80" s="185">
        <f>J1754</f>
        <v>0</v>
      </c>
      <c r="K80" s="186"/>
    </row>
    <row r="81" s="8" customFormat="1" ht="19.92" customHeight="1">
      <c r="B81" s="180"/>
      <c r="C81" s="181"/>
      <c r="D81" s="182" t="s">
        <v>122</v>
      </c>
      <c r="E81" s="183"/>
      <c r="F81" s="183"/>
      <c r="G81" s="183"/>
      <c r="H81" s="183"/>
      <c r="I81" s="184"/>
      <c r="J81" s="185">
        <f>J1808</f>
        <v>0</v>
      </c>
      <c r="K81" s="186"/>
    </row>
    <row r="82" s="8" customFormat="1" ht="19.92" customHeight="1">
      <c r="B82" s="180"/>
      <c r="C82" s="181"/>
      <c r="D82" s="182" t="s">
        <v>123</v>
      </c>
      <c r="E82" s="183"/>
      <c r="F82" s="183"/>
      <c r="G82" s="183"/>
      <c r="H82" s="183"/>
      <c r="I82" s="184"/>
      <c r="J82" s="185">
        <f>J1815</f>
        <v>0</v>
      </c>
      <c r="K82" s="186"/>
    </row>
    <row r="83" s="7" customFormat="1" ht="24.96" customHeight="1">
      <c r="B83" s="173"/>
      <c r="C83" s="174"/>
      <c r="D83" s="175" t="s">
        <v>124</v>
      </c>
      <c r="E83" s="176"/>
      <c r="F83" s="176"/>
      <c r="G83" s="176"/>
      <c r="H83" s="176"/>
      <c r="I83" s="177"/>
      <c r="J83" s="178">
        <f>J1819</f>
        <v>0</v>
      </c>
      <c r="K83" s="179"/>
    </row>
    <row r="84" s="7" customFormat="1" ht="24.96" customHeight="1">
      <c r="B84" s="173"/>
      <c r="C84" s="174"/>
      <c r="D84" s="175" t="s">
        <v>125</v>
      </c>
      <c r="E84" s="176"/>
      <c r="F84" s="176"/>
      <c r="G84" s="176"/>
      <c r="H84" s="176"/>
      <c r="I84" s="177"/>
      <c r="J84" s="178">
        <f>J1821</f>
        <v>0</v>
      </c>
      <c r="K84" s="179"/>
    </row>
    <row r="85" s="7" customFormat="1" ht="24.96" customHeight="1">
      <c r="B85" s="173"/>
      <c r="C85" s="174"/>
      <c r="D85" s="175" t="s">
        <v>126</v>
      </c>
      <c r="E85" s="176"/>
      <c r="F85" s="176"/>
      <c r="G85" s="176"/>
      <c r="H85" s="176"/>
      <c r="I85" s="177"/>
      <c r="J85" s="178">
        <f>J1823</f>
        <v>0</v>
      </c>
      <c r="K85" s="179"/>
    </row>
    <row r="86" s="1" customFormat="1" ht="21.84" customHeight="1">
      <c r="B86" s="46"/>
      <c r="C86" s="47"/>
      <c r="D86" s="47"/>
      <c r="E86" s="47"/>
      <c r="F86" s="47"/>
      <c r="G86" s="47"/>
      <c r="H86" s="47"/>
      <c r="I86" s="140"/>
      <c r="J86" s="47"/>
      <c r="K86" s="51"/>
    </row>
    <row r="87" s="1" customFormat="1" ht="6.96" customHeight="1">
      <c r="B87" s="67"/>
      <c r="C87" s="68"/>
      <c r="D87" s="68"/>
      <c r="E87" s="68"/>
      <c r="F87" s="68"/>
      <c r="G87" s="68"/>
      <c r="H87" s="68"/>
      <c r="I87" s="162"/>
      <c r="J87" s="68"/>
      <c r="K87" s="69"/>
    </row>
    <row r="91" s="1" customFormat="1" ht="6.96" customHeight="1">
      <c r="B91" s="70"/>
      <c r="C91" s="71"/>
      <c r="D91" s="71"/>
      <c r="E91" s="71"/>
      <c r="F91" s="71"/>
      <c r="G91" s="71"/>
      <c r="H91" s="71"/>
      <c r="I91" s="165"/>
      <c r="J91" s="71"/>
      <c r="K91" s="71"/>
      <c r="L91" s="72"/>
    </row>
    <row r="92" s="1" customFormat="1" ht="36.96" customHeight="1">
      <c r="B92" s="46"/>
      <c r="C92" s="73" t="s">
        <v>127</v>
      </c>
      <c r="D92" s="74"/>
      <c r="E92" s="74"/>
      <c r="F92" s="74"/>
      <c r="G92" s="74"/>
      <c r="H92" s="74"/>
      <c r="I92" s="187"/>
      <c r="J92" s="74"/>
      <c r="K92" s="74"/>
      <c r="L92" s="72"/>
    </row>
    <row r="93" s="1" customFormat="1" ht="6.96" customHeight="1">
      <c r="B93" s="46"/>
      <c r="C93" s="74"/>
      <c r="D93" s="74"/>
      <c r="E93" s="74"/>
      <c r="F93" s="74"/>
      <c r="G93" s="74"/>
      <c r="H93" s="74"/>
      <c r="I93" s="187"/>
      <c r="J93" s="74"/>
      <c r="K93" s="74"/>
      <c r="L93" s="72"/>
    </row>
    <row r="94" s="1" customFormat="1" ht="14.4" customHeight="1">
      <c r="B94" s="46"/>
      <c r="C94" s="76" t="s">
        <v>18</v>
      </c>
      <c r="D94" s="74"/>
      <c r="E94" s="74"/>
      <c r="F94" s="74"/>
      <c r="G94" s="74"/>
      <c r="H94" s="74"/>
      <c r="I94" s="187"/>
      <c r="J94" s="74"/>
      <c r="K94" s="74"/>
      <c r="L94" s="72"/>
    </row>
    <row r="95" s="1" customFormat="1" ht="16.5" customHeight="1">
      <c r="B95" s="46"/>
      <c r="C95" s="74"/>
      <c r="D95" s="74"/>
      <c r="E95" s="188" t="str">
        <f>E7</f>
        <v>Karlovy Vary, ZŠ Krušnohorská - zajištění energetických úspor</v>
      </c>
      <c r="F95" s="76"/>
      <c r="G95" s="76"/>
      <c r="H95" s="76"/>
      <c r="I95" s="187"/>
      <c r="J95" s="74"/>
      <c r="K95" s="74"/>
      <c r="L95" s="72"/>
    </row>
    <row r="96" s="1" customFormat="1" ht="14.4" customHeight="1">
      <c r="B96" s="46"/>
      <c r="C96" s="76" t="s">
        <v>91</v>
      </c>
      <c r="D96" s="74"/>
      <c r="E96" s="74"/>
      <c r="F96" s="74"/>
      <c r="G96" s="74"/>
      <c r="H96" s="74"/>
      <c r="I96" s="187"/>
      <c r="J96" s="74"/>
      <c r="K96" s="74"/>
      <c r="L96" s="72"/>
    </row>
    <row r="97" s="1" customFormat="1" ht="17.25" customHeight="1">
      <c r="B97" s="46"/>
      <c r="C97" s="74"/>
      <c r="D97" s="74"/>
      <c r="E97" s="82" t="str">
        <f>E9</f>
        <v>E - Tělovýchova - stavební část včetně rekapitulace SO</v>
      </c>
      <c r="F97" s="74"/>
      <c r="G97" s="74"/>
      <c r="H97" s="74"/>
      <c r="I97" s="187"/>
      <c r="J97" s="74"/>
      <c r="K97" s="74"/>
      <c r="L97" s="72"/>
    </row>
    <row r="98" s="1" customFormat="1" ht="6.96" customHeight="1">
      <c r="B98" s="46"/>
      <c r="C98" s="74"/>
      <c r="D98" s="74"/>
      <c r="E98" s="74"/>
      <c r="F98" s="74"/>
      <c r="G98" s="74"/>
      <c r="H98" s="74"/>
      <c r="I98" s="187"/>
      <c r="J98" s="74"/>
      <c r="K98" s="74"/>
      <c r="L98" s="72"/>
    </row>
    <row r="99" s="1" customFormat="1" ht="18" customHeight="1">
      <c r="B99" s="46"/>
      <c r="C99" s="76" t="s">
        <v>24</v>
      </c>
      <c r="D99" s="74"/>
      <c r="E99" s="74"/>
      <c r="F99" s="189" t="str">
        <f>F12</f>
        <v xml:space="preserve"> </v>
      </c>
      <c r="G99" s="74"/>
      <c r="H99" s="74"/>
      <c r="I99" s="190" t="s">
        <v>26</v>
      </c>
      <c r="J99" s="85" t="str">
        <f>IF(J12="","",J12)</f>
        <v>19. 9. 2017</v>
      </c>
      <c r="K99" s="74"/>
      <c r="L99" s="72"/>
    </row>
    <row r="100" s="1" customFormat="1" ht="6.96" customHeight="1">
      <c r="B100" s="46"/>
      <c r="C100" s="74"/>
      <c r="D100" s="74"/>
      <c r="E100" s="74"/>
      <c r="F100" s="74"/>
      <c r="G100" s="74"/>
      <c r="H100" s="74"/>
      <c r="I100" s="187"/>
      <c r="J100" s="74"/>
      <c r="K100" s="74"/>
      <c r="L100" s="72"/>
    </row>
    <row r="101" s="1" customFormat="1">
      <c r="B101" s="46"/>
      <c r="C101" s="76" t="s">
        <v>28</v>
      </c>
      <c r="D101" s="74"/>
      <c r="E101" s="74"/>
      <c r="F101" s="189" t="str">
        <f>E15</f>
        <v>Statutární město Karlovy Vary</v>
      </c>
      <c r="G101" s="74"/>
      <c r="H101" s="74"/>
      <c r="I101" s="190" t="s">
        <v>35</v>
      </c>
      <c r="J101" s="189" t="str">
        <f>E21</f>
        <v>BPO spol. s r.o.,Lidická 1239,36317 OSTROV</v>
      </c>
      <c r="K101" s="74"/>
      <c r="L101" s="72"/>
    </row>
    <row r="102" s="1" customFormat="1" ht="14.4" customHeight="1">
      <c r="B102" s="46"/>
      <c r="C102" s="76" t="s">
        <v>33</v>
      </c>
      <c r="D102" s="74"/>
      <c r="E102" s="74"/>
      <c r="F102" s="189" t="str">
        <f>IF(E18="","",E18)</f>
        <v/>
      </c>
      <c r="G102" s="74"/>
      <c r="H102" s="74"/>
      <c r="I102" s="187"/>
      <c r="J102" s="74"/>
      <c r="K102" s="74"/>
      <c r="L102" s="72"/>
    </row>
    <row r="103" s="1" customFormat="1" ht="10.32" customHeight="1">
      <c r="B103" s="46"/>
      <c r="C103" s="74"/>
      <c r="D103" s="74"/>
      <c r="E103" s="74"/>
      <c r="F103" s="74"/>
      <c r="G103" s="74"/>
      <c r="H103" s="74"/>
      <c r="I103" s="187"/>
      <c r="J103" s="74"/>
      <c r="K103" s="74"/>
      <c r="L103" s="72"/>
    </row>
    <row r="104" s="9" customFormat="1" ht="29.28" customHeight="1">
      <c r="B104" s="191"/>
      <c r="C104" s="192" t="s">
        <v>128</v>
      </c>
      <c r="D104" s="193" t="s">
        <v>59</v>
      </c>
      <c r="E104" s="193" t="s">
        <v>55</v>
      </c>
      <c r="F104" s="193" t="s">
        <v>129</v>
      </c>
      <c r="G104" s="193" t="s">
        <v>130</v>
      </c>
      <c r="H104" s="193" t="s">
        <v>131</v>
      </c>
      <c r="I104" s="194" t="s">
        <v>132</v>
      </c>
      <c r="J104" s="193" t="s">
        <v>95</v>
      </c>
      <c r="K104" s="195" t="s">
        <v>133</v>
      </c>
      <c r="L104" s="196"/>
      <c r="M104" s="102" t="s">
        <v>134</v>
      </c>
      <c r="N104" s="103" t="s">
        <v>44</v>
      </c>
      <c r="O104" s="103" t="s">
        <v>135</v>
      </c>
      <c r="P104" s="103" t="s">
        <v>136</v>
      </c>
      <c r="Q104" s="103" t="s">
        <v>137</v>
      </c>
      <c r="R104" s="103" t="s">
        <v>138</v>
      </c>
      <c r="S104" s="103" t="s">
        <v>139</v>
      </c>
      <c r="T104" s="104" t="s">
        <v>140</v>
      </c>
    </row>
    <row r="105" s="1" customFormat="1" ht="29.28" customHeight="1">
      <c r="B105" s="46"/>
      <c r="C105" s="108" t="s">
        <v>96</v>
      </c>
      <c r="D105" s="74"/>
      <c r="E105" s="74"/>
      <c r="F105" s="74"/>
      <c r="G105" s="74"/>
      <c r="H105" s="74"/>
      <c r="I105" s="187"/>
      <c r="J105" s="197">
        <f>BK105</f>
        <v>0</v>
      </c>
      <c r="K105" s="74"/>
      <c r="L105" s="72"/>
      <c r="M105" s="105"/>
      <c r="N105" s="106"/>
      <c r="O105" s="106"/>
      <c r="P105" s="198">
        <f>P106+P931+P1819+P1821+P1823</f>
        <v>0</v>
      </c>
      <c r="Q105" s="106"/>
      <c r="R105" s="198">
        <f>R106+R931+R1819+R1821+R1823</f>
        <v>489.33317427999998</v>
      </c>
      <c r="S105" s="106"/>
      <c r="T105" s="199">
        <f>T106+T931+T1819+T1821+T1823</f>
        <v>451.39782500000001</v>
      </c>
      <c r="AT105" s="24" t="s">
        <v>73</v>
      </c>
      <c r="AU105" s="24" t="s">
        <v>97</v>
      </c>
      <c r="BK105" s="200">
        <f>BK106+BK931+BK1819+BK1821+BK1823</f>
        <v>0</v>
      </c>
    </row>
    <row r="106" s="10" customFormat="1" ht="37.44" customHeight="1">
      <c r="B106" s="201"/>
      <c r="C106" s="202"/>
      <c r="D106" s="203" t="s">
        <v>73</v>
      </c>
      <c r="E106" s="204" t="s">
        <v>141</v>
      </c>
      <c r="F106" s="204" t="s">
        <v>142</v>
      </c>
      <c r="G106" s="202"/>
      <c r="H106" s="202"/>
      <c r="I106" s="205"/>
      <c r="J106" s="206">
        <f>BK106</f>
        <v>0</v>
      </c>
      <c r="K106" s="202"/>
      <c r="L106" s="207"/>
      <c r="M106" s="208"/>
      <c r="N106" s="209"/>
      <c r="O106" s="209"/>
      <c r="P106" s="210">
        <f>P107+P173+P186+P233+P269+P290+P707+P773+P801+P818+P921+P929</f>
        <v>0</v>
      </c>
      <c r="Q106" s="209"/>
      <c r="R106" s="210">
        <f>R107+R173+R186+R233+R269+R290+R707+R773+R801+R818+R921+R929</f>
        <v>416.45492787999996</v>
      </c>
      <c r="S106" s="209"/>
      <c r="T106" s="211">
        <f>T107+T173+T186+T233+T269+T290+T707+T773+T801+T818+T921+T929</f>
        <v>410.45240000000001</v>
      </c>
      <c r="AR106" s="212" t="s">
        <v>82</v>
      </c>
      <c r="AT106" s="213" t="s">
        <v>73</v>
      </c>
      <c r="AU106" s="213" t="s">
        <v>74</v>
      </c>
      <c r="AY106" s="212" t="s">
        <v>143</v>
      </c>
      <c r="BK106" s="214">
        <f>BK107+BK173+BK186+BK233+BK269+BK290+BK707+BK773+BK801+BK818+BK921+BK929</f>
        <v>0</v>
      </c>
    </row>
    <row r="107" s="10" customFormat="1" ht="19.92" customHeight="1">
      <c r="B107" s="201"/>
      <c r="C107" s="202"/>
      <c r="D107" s="203" t="s">
        <v>73</v>
      </c>
      <c r="E107" s="215" t="s">
        <v>82</v>
      </c>
      <c r="F107" s="215" t="s">
        <v>144</v>
      </c>
      <c r="G107" s="202"/>
      <c r="H107" s="202"/>
      <c r="I107" s="205"/>
      <c r="J107" s="216">
        <f>BK107</f>
        <v>0</v>
      </c>
      <c r="K107" s="202"/>
      <c r="L107" s="207"/>
      <c r="M107" s="208"/>
      <c r="N107" s="209"/>
      <c r="O107" s="209"/>
      <c r="P107" s="210">
        <f>SUM(P108:P172)</f>
        <v>0</v>
      </c>
      <c r="Q107" s="209"/>
      <c r="R107" s="210">
        <f>SUM(R108:R172)</f>
        <v>199.21074199999998</v>
      </c>
      <c r="S107" s="209"/>
      <c r="T107" s="211">
        <f>SUM(T108:T172)</f>
        <v>0</v>
      </c>
      <c r="AR107" s="212" t="s">
        <v>82</v>
      </c>
      <c r="AT107" s="213" t="s">
        <v>73</v>
      </c>
      <c r="AU107" s="213" t="s">
        <v>82</v>
      </c>
      <c r="AY107" s="212" t="s">
        <v>143</v>
      </c>
      <c r="BK107" s="214">
        <f>SUM(BK108:BK172)</f>
        <v>0</v>
      </c>
    </row>
    <row r="108" s="1" customFormat="1" ht="38.25" customHeight="1">
      <c r="B108" s="46"/>
      <c r="C108" s="217" t="s">
        <v>82</v>
      </c>
      <c r="D108" s="217" t="s">
        <v>145</v>
      </c>
      <c r="E108" s="218" t="s">
        <v>146</v>
      </c>
      <c r="F108" s="219" t="s">
        <v>147</v>
      </c>
      <c r="G108" s="220" t="s">
        <v>148</v>
      </c>
      <c r="H108" s="221">
        <v>96.5</v>
      </c>
      <c r="I108" s="222"/>
      <c r="J108" s="223">
        <f>ROUND(I108*H108,2)</f>
        <v>0</v>
      </c>
      <c r="K108" s="219" t="s">
        <v>149</v>
      </c>
      <c r="L108" s="72"/>
      <c r="M108" s="224" t="s">
        <v>30</v>
      </c>
      <c r="N108" s="225" t="s">
        <v>45</v>
      </c>
      <c r="O108" s="47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24" t="s">
        <v>150</v>
      </c>
      <c r="AT108" s="24" t="s">
        <v>145</v>
      </c>
      <c r="AU108" s="24" t="s">
        <v>84</v>
      </c>
      <c r="AY108" s="24" t="s">
        <v>143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4" t="s">
        <v>82</v>
      </c>
      <c r="BK108" s="228">
        <f>ROUND(I108*H108,2)</f>
        <v>0</v>
      </c>
      <c r="BL108" s="24" t="s">
        <v>150</v>
      </c>
      <c r="BM108" s="24" t="s">
        <v>151</v>
      </c>
    </row>
    <row r="109" s="11" customFormat="1">
      <c r="B109" s="229"/>
      <c r="C109" s="230"/>
      <c r="D109" s="231" t="s">
        <v>152</v>
      </c>
      <c r="E109" s="232" t="s">
        <v>30</v>
      </c>
      <c r="F109" s="233" t="s">
        <v>153</v>
      </c>
      <c r="G109" s="230"/>
      <c r="H109" s="232" t="s">
        <v>30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152</v>
      </c>
      <c r="AU109" s="239" t="s">
        <v>84</v>
      </c>
      <c r="AV109" s="11" t="s">
        <v>82</v>
      </c>
      <c r="AW109" s="11" t="s">
        <v>37</v>
      </c>
      <c r="AX109" s="11" t="s">
        <v>74</v>
      </c>
      <c r="AY109" s="239" t="s">
        <v>143</v>
      </c>
    </row>
    <row r="110" s="11" customFormat="1">
      <c r="B110" s="229"/>
      <c r="C110" s="230"/>
      <c r="D110" s="231" t="s">
        <v>152</v>
      </c>
      <c r="E110" s="232" t="s">
        <v>30</v>
      </c>
      <c r="F110" s="233" t="s">
        <v>154</v>
      </c>
      <c r="G110" s="230"/>
      <c r="H110" s="232" t="s">
        <v>30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AT110" s="239" t="s">
        <v>152</v>
      </c>
      <c r="AU110" s="239" t="s">
        <v>84</v>
      </c>
      <c r="AV110" s="11" t="s">
        <v>82</v>
      </c>
      <c r="AW110" s="11" t="s">
        <v>37</v>
      </c>
      <c r="AX110" s="11" t="s">
        <v>74</v>
      </c>
      <c r="AY110" s="239" t="s">
        <v>143</v>
      </c>
    </row>
    <row r="111" s="11" customFormat="1">
      <c r="B111" s="229"/>
      <c r="C111" s="230"/>
      <c r="D111" s="231" t="s">
        <v>152</v>
      </c>
      <c r="E111" s="232" t="s">
        <v>30</v>
      </c>
      <c r="F111" s="233" t="s">
        <v>155</v>
      </c>
      <c r="G111" s="230"/>
      <c r="H111" s="232" t="s">
        <v>30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152</v>
      </c>
      <c r="AU111" s="239" t="s">
        <v>84</v>
      </c>
      <c r="AV111" s="11" t="s">
        <v>82</v>
      </c>
      <c r="AW111" s="11" t="s">
        <v>37</v>
      </c>
      <c r="AX111" s="11" t="s">
        <v>74</v>
      </c>
      <c r="AY111" s="239" t="s">
        <v>143</v>
      </c>
    </row>
    <row r="112" s="12" customFormat="1">
      <c r="B112" s="240"/>
      <c r="C112" s="241"/>
      <c r="D112" s="231" t="s">
        <v>152</v>
      </c>
      <c r="E112" s="242" t="s">
        <v>30</v>
      </c>
      <c r="F112" s="243" t="s">
        <v>156</v>
      </c>
      <c r="G112" s="241"/>
      <c r="H112" s="244">
        <v>187.19999999999999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AT112" s="250" t="s">
        <v>152</v>
      </c>
      <c r="AU112" s="250" t="s">
        <v>84</v>
      </c>
      <c r="AV112" s="12" t="s">
        <v>84</v>
      </c>
      <c r="AW112" s="12" t="s">
        <v>37</v>
      </c>
      <c r="AX112" s="12" t="s">
        <v>74</v>
      </c>
      <c r="AY112" s="250" t="s">
        <v>143</v>
      </c>
    </row>
    <row r="113" s="12" customFormat="1">
      <c r="B113" s="240"/>
      <c r="C113" s="241"/>
      <c r="D113" s="231" t="s">
        <v>152</v>
      </c>
      <c r="E113" s="242" t="s">
        <v>30</v>
      </c>
      <c r="F113" s="243" t="s">
        <v>157</v>
      </c>
      <c r="G113" s="241"/>
      <c r="H113" s="244">
        <v>5.7999999999999998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AT113" s="250" t="s">
        <v>152</v>
      </c>
      <c r="AU113" s="250" t="s">
        <v>84</v>
      </c>
      <c r="AV113" s="12" t="s">
        <v>84</v>
      </c>
      <c r="AW113" s="12" t="s">
        <v>37</v>
      </c>
      <c r="AX113" s="12" t="s">
        <v>74</v>
      </c>
      <c r="AY113" s="250" t="s">
        <v>143</v>
      </c>
    </row>
    <row r="114" s="13" customFormat="1">
      <c r="B114" s="251"/>
      <c r="C114" s="252"/>
      <c r="D114" s="231" t="s">
        <v>152</v>
      </c>
      <c r="E114" s="253" t="s">
        <v>30</v>
      </c>
      <c r="F114" s="254" t="s">
        <v>158</v>
      </c>
      <c r="G114" s="252"/>
      <c r="H114" s="255">
        <v>193</v>
      </c>
      <c r="I114" s="256"/>
      <c r="J114" s="252"/>
      <c r="K114" s="252"/>
      <c r="L114" s="257"/>
      <c r="M114" s="258"/>
      <c r="N114" s="259"/>
      <c r="O114" s="259"/>
      <c r="P114" s="259"/>
      <c r="Q114" s="259"/>
      <c r="R114" s="259"/>
      <c r="S114" s="259"/>
      <c r="T114" s="260"/>
      <c r="AT114" s="261" t="s">
        <v>152</v>
      </c>
      <c r="AU114" s="261" t="s">
        <v>84</v>
      </c>
      <c r="AV114" s="13" t="s">
        <v>159</v>
      </c>
      <c r="AW114" s="13" t="s">
        <v>37</v>
      </c>
      <c r="AX114" s="13" t="s">
        <v>74</v>
      </c>
      <c r="AY114" s="261" t="s">
        <v>143</v>
      </c>
    </row>
    <row r="115" s="11" customFormat="1">
      <c r="B115" s="229"/>
      <c r="C115" s="230"/>
      <c r="D115" s="231" t="s">
        <v>152</v>
      </c>
      <c r="E115" s="232" t="s">
        <v>30</v>
      </c>
      <c r="F115" s="233" t="s">
        <v>160</v>
      </c>
      <c r="G115" s="230"/>
      <c r="H115" s="232" t="s">
        <v>30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152</v>
      </c>
      <c r="AU115" s="239" t="s">
        <v>84</v>
      </c>
      <c r="AV115" s="11" t="s">
        <v>82</v>
      </c>
      <c r="AW115" s="11" t="s">
        <v>37</v>
      </c>
      <c r="AX115" s="11" t="s">
        <v>74</v>
      </c>
      <c r="AY115" s="239" t="s">
        <v>143</v>
      </c>
    </row>
    <row r="116" s="12" customFormat="1">
      <c r="B116" s="240"/>
      <c r="C116" s="241"/>
      <c r="D116" s="231" t="s">
        <v>152</v>
      </c>
      <c r="E116" s="242" t="s">
        <v>30</v>
      </c>
      <c r="F116" s="243" t="s">
        <v>161</v>
      </c>
      <c r="G116" s="241"/>
      <c r="H116" s="244">
        <v>96.5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AT116" s="250" t="s">
        <v>152</v>
      </c>
      <c r="AU116" s="250" t="s">
        <v>84</v>
      </c>
      <c r="AV116" s="12" t="s">
        <v>84</v>
      </c>
      <c r="AW116" s="12" t="s">
        <v>37</v>
      </c>
      <c r="AX116" s="12" t="s">
        <v>74</v>
      </c>
      <c r="AY116" s="250" t="s">
        <v>143</v>
      </c>
    </row>
    <row r="117" s="13" customFormat="1">
      <c r="B117" s="251"/>
      <c r="C117" s="252"/>
      <c r="D117" s="231" t="s">
        <v>152</v>
      </c>
      <c r="E117" s="253" t="s">
        <v>30</v>
      </c>
      <c r="F117" s="254" t="s">
        <v>162</v>
      </c>
      <c r="G117" s="252"/>
      <c r="H117" s="255">
        <v>96.5</v>
      </c>
      <c r="I117" s="256"/>
      <c r="J117" s="252"/>
      <c r="K117" s="252"/>
      <c r="L117" s="257"/>
      <c r="M117" s="258"/>
      <c r="N117" s="259"/>
      <c r="O117" s="259"/>
      <c r="P117" s="259"/>
      <c r="Q117" s="259"/>
      <c r="R117" s="259"/>
      <c r="S117" s="259"/>
      <c r="T117" s="260"/>
      <c r="AT117" s="261" t="s">
        <v>152</v>
      </c>
      <c r="AU117" s="261" t="s">
        <v>84</v>
      </c>
      <c r="AV117" s="13" t="s">
        <v>159</v>
      </c>
      <c r="AW117" s="13" t="s">
        <v>37</v>
      </c>
      <c r="AX117" s="13" t="s">
        <v>82</v>
      </c>
      <c r="AY117" s="261" t="s">
        <v>143</v>
      </c>
    </row>
    <row r="118" s="1" customFormat="1" ht="38.25" customHeight="1">
      <c r="B118" s="46"/>
      <c r="C118" s="217" t="s">
        <v>84</v>
      </c>
      <c r="D118" s="217" t="s">
        <v>145</v>
      </c>
      <c r="E118" s="218" t="s">
        <v>163</v>
      </c>
      <c r="F118" s="219" t="s">
        <v>164</v>
      </c>
      <c r="G118" s="220" t="s">
        <v>148</v>
      </c>
      <c r="H118" s="221">
        <v>48.25</v>
      </c>
      <c r="I118" s="222"/>
      <c r="J118" s="223">
        <f>ROUND(I118*H118,2)</f>
        <v>0</v>
      </c>
      <c r="K118" s="219" t="s">
        <v>149</v>
      </c>
      <c r="L118" s="72"/>
      <c r="M118" s="224" t="s">
        <v>30</v>
      </c>
      <c r="N118" s="225" t="s">
        <v>45</v>
      </c>
      <c r="O118" s="47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24" t="s">
        <v>150</v>
      </c>
      <c r="AT118" s="24" t="s">
        <v>145</v>
      </c>
      <c r="AU118" s="24" t="s">
        <v>84</v>
      </c>
      <c r="AY118" s="24" t="s">
        <v>143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4" t="s">
        <v>82</v>
      </c>
      <c r="BK118" s="228">
        <f>ROUND(I118*H118,2)</f>
        <v>0</v>
      </c>
      <c r="BL118" s="24" t="s">
        <v>150</v>
      </c>
      <c r="BM118" s="24" t="s">
        <v>165</v>
      </c>
    </row>
    <row r="119" s="11" customFormat="1">
      <c r="B119" s="229"/>
      <c r="C119" s="230"/>
      <c r="D119" s="231" t="s">
        <v>152</v>
      </c>
      <c r="E119" s="232" t="s">
        <v>30</v>
      </c>
      <c r="F119" s="233" t="s">
        <v>166</v>
      </c>
      <c r="G119" s="230"/>
      <c r="H119" s="232" t="s">
        <v>30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152</v>
      </c>
      <c r="AU119" s="239" t="s">
        <v>84</v>
      </c>
      <c r="AV119" s="11" t="s">
        <v>82</v>
      </c>
      <c r="AW119" s="11" t="s">
        <v>37</v>
      </c>
      <c r="AX119" s="11" t="s">
        <v>74</v>
      </c>
      <c r="AY119" s="239" t="s">
        <v>143</v>
      </c>
    </row>
    <row r="120" s="12" customFormat="1">
      <c r="B120" s="240"/>
      <c r="C120" s="241"/>
      <c r="D120" s="231" t="s">
        <v>152</v>
      </c>
      <c r="E120" s="242" t="s">
        <v>30</v>
      </c>
      <c r="F120" s="243" t="s">
        <v>167</v>
      </c>
      <c r="G120" s="241"/>
      <c r="H120" s="244">
        <v>48.25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AT120" s="250" t="s">
        <v>152</v>
      </c>
      <c r="AU120" s="250" t="s">
        <v>84</v>
      </c>
      <c r="AV120" s="12" t="s">
        <v>84</v>
      </c>
      <c r="AW120" s="12" t="s">
        <v>37</v>
      </c>
      <c r="AX120" s="12" t="s">
        <v>82</v>
      </c>
      <c r="AY120" s="250" t="s">
        <v>143</v>
      </c>
    </row>
    <row r="121" s="1" customFormat="1" ht="38.25" customHeight="1">
      <c r="B121" s="46"/>
      <c r="C121" s="217" t="s">
        <v>159</v>
      </c>
      <c r="D121" s="217" t="s">
        <v>145</v>
      </c>
      <c r="E121" s="218" t="s">
        <v>168</v>
      </c>
      <c r="F121" s="219" t="s">
        <v>169</v>
      </c>
      <c r="G121" s="220" t="s">
        <v>148</v>
      </c>
      <c r="H121" s="221">
        <v>96.5</v>
      </c>
      <c r="I121" s="222"/>
      <c r="J121" s="223">
        <f>ROUND(I121*H121,2)</f>
        <v>0</v>
      </c>
      <c r="K121" s="219" t="s">
        <v>149</v>
      </c>
      <c r="L121" s="72"/>
      <c r="M121" s="224" t="s">
        <v>30</v>
      </c>
      <c r="N121" s="225" t="s">
        <v>45</v>
      </c>
      <c r="O121" s="47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4" t="s">
        <v>150</v>
      </c>
      <c r="AT121" s="24" t="s">
        <v>145</v>
      </c>
      <c r="AU121" s="24" t="s">
        <v>84</v>
      </c>
      <c r="AY121" s="24" t="s">
        <v>143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4" t="s">
        <v>82</v>
      </c>
      <c r="BK121" s="228">
        <f>ROUND(I121*H121,2)</f>
        <v>0</v>
      </c>
      <c r="BL121" s="24" t="s">
        <v>150</v>
      </c>
      <c r="BM121" s="24" t="s">
        <v>170</v>
      </c>
    </row>
    <row r="122" s="11" customFormat="1">
      <c r="B122" s="229"/>
      <c r="C122" s="230"/>
      <c r="D122" s="231" t="s">
        <v>152</v>
      </c>
      <c r="E122" s="232" t="s">
        <v>30</v>
      </c>
      <c r="F122" s="233" t="s">
        <v>153</v>
      </c>
      <c r="G122" s="230"/>
      <c r="H122" s="232" t="s">
        <v>30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AT122" s="239" t="s">
        <v>152</v>
      </c>
      <c r="AU122" s="239" t="s">
        <v>84</v>
      </c>
      <c r="AV122" s="11" t="s">
        <v>82</v>
      </c>
      <c r="AW122" s="11" t="s">
        <v>37</v>
      </c>
      <c r="AX122" s="11" t="s">
        <v>74</v>
      </c>
      <c r="AY122" s="239" t="s">
        <v>143</v>
      </c>
    </row>
    <row r="123" s="11" customFormat="1">
      <c r="B123" s="229"/>
      <c r="C123" s="230"/>
      <c r="D123" s="231" t="s">
        <v>152</v>
      </c>
      <c r="E123" s="232" t="s">
        <v>30</v>
      </c>
      <c r="F123" s="233" t="s">
        <v>154</v>
      </c>
      <c r="G123" s="230"/>
      <c r="H123" s="232" t="s">
        <v>30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152</v>
      </c>
      <c r="AU123" s="239" t="s">
        <v>84</v>
      </c>
      <c r="AV123" s="11" t="s">
        <v>82</v>
      </c>
      <c r="AW123" s="11" t="s">
        <v>37</v>
      </c>
      <c r="AX123" s="11" t="s">
        <v>74</v>
      </c>
      <c r="AY123" s="239" t="s">
        <v>143</v>
      </c>
    </row>
    <row r="124" s="11" customFormat="1">
      <c r="B124" s="229"/>
      <c r="C124" s="230"/>
      <c r="D124" s="231" t="s">
        <v>152</v>
      </c>
      <c r="E124" s="232" t="s">
        <v>30</v>
      </c>
      <c r="F124" s="233" t="s">
        <v>155</v>
      </c>
      <c r="G124" s="230"/>
      <c r="H124" s="232" t="s">
        <v>30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152</v>
      </c>
      <c r="AU124" s="239" t="s">
        <v>84</v>
      </c>
      <c r="AV124" s="11" t="s">
        <v>82</v>
      </c>
      <c r="AW124" s="11" t="s">
        <v>37</v>
      </c>
      <c r="AX124" s="11" t="s">
        <v>74</v>
      </c>
      <c r="AY124" s="239" t="s">
        <v>143</v>
      </c>
    </row>
    <row r="125" s="12" customFormat="1">
      <c r="B125" s="240"/>
      <c r="C125" s="241"/>
      <c r="D125" s="231" t="s">
        <v>152</v>
      </c>
      <c r="E125" s="242" t="s">
        <v>30</v>
      </c>
      <c r="F125" s="243" t="s">
        <v>156</v>
      </c>
      <c r="G125" s="241"/>
      <c r="H125" s="244">
        <v>187.19999999999999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AT125" s="250" t="s">
        <v>152</v>
      </c>
      <c r="AU125" s="250" t="s">
        <v>84</v>
      </c>
      <c r="AV125" s="12" t="s">
        <v>84</v>
      </c>
      <c r="AW125" s="12" t="s">
        <v>37</v>
      </c>
      <c r="AX125" s="12" t="s">
        <v>74</v>
      </c>
      <c r="AY125" s="250" t="s">
        <v>143</v>
      </c>
    </row>
    <row r="126" s="12" customFormat="1">
      <c r="B126" s="240"/>
      <c r="C126" s="241"/>
      <c r="D126" s="231" t="s">
        <v>152</v>
      </c>
      <c r="E126" s="242" t="s">
        <v>30</v>
      </c>
      <c r="F126" s="243" t="s">
        <v>157</v>
      </c>
      <c r="G126" s="241"/>
      <c r="H126" s="244">
        <v>5.7999999999999998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AT126" s="250" t="s">
        <v>152</v>
      </c>
      <c r="AU126" s="250" t="s">
        <v>84</v>
      </c>
      <c r="AV126" s="12" t="s">
        <v>84</v>
      </c>
      <c r="AW126" s="12" t="s">
        <v>37</v>
      </c>
      <c r="AX126" s="12" t="s">
        <v>74</v>
      </c>
      <c r="AY126" s="250" t="s">
        <v>143</v>
      </c>
    </row>
    <row r="127" s="13" customFormat="1">
      <c r="B127" s="251"/>
      <c r="C127" s="252"/>
      <c r="D127" s="231" t="s">
        <v>152</v>
      </c>
      <c r="E127" s="253" t="s">
        <v>30</v>
      </c>
      <c r="F127" s="254" t="s">
        <v>158</v>
      </c>
      <c r="G127" s="252"/>
      <c r="H127" s="255">
        <v>193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AT127" s="261" t="s">
        <v>152</v>
      </c>
      <c r="AU127" s="261" t="s">
        <v>84</v>
      </c>
      <c r="AV127" s="13" t="s">
        <v>159</v>
      </c>
      <c r="AW127" s="13" t="s">
        <v>37</v>
      </c>
      <c r="AX127" s="13" t="s">
        <v>74</v>
      </c>
      <c r="AY127" s="261" t="s">
        <v>143</v>
      </c>
    </row>
    <row r="128" s="11" customFormat="1">
      <c r="B128" s="229"/>
      <c r="C128" s="230"/>
      <c r="D128" s="231" t="s">
        <v>152</v>
      </c>
      <c r="E128" s="232" t="s">
        <v>30</v>
      </c>
      <c r="F128" s="233" t="s">
        <v>160</v>
      </c>
      <c r="G128" s="230"/>
      <c r="H128" s="232" t="s">
        <v>30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152</v>
      </c>
      <c r="AU128" s="239" t="s">
        <v>84</v>
      </c>
      <c r="AV128" s="11" t="s">
        <v>82</v>
      </c>
      <c r="AW128" s="11" t="s">
        <v>37</v>
      </c>
      <c r="AX128" s="11" t="s">
        <v>74</v>
      </c>
      <c r="AY128" s="239" t="s">
        <v>143</v>
      </c>
    </row>
    <row r="129" s="12" customFormat="1">
      <c r="B129" s="240"/>
      <c r="C129" s="241"/>
      <c r="D129" s="231" t="s">
        <v>152</v>
      </c>
      <c r="E129" s="242" t="s">
        <v>30</v>
      </c>
      <c r="F129" s="243" t="s">
        <v>161</v>
      </c>
      <c r="G129" s="241"/>
      <c r="H129" s="244">
        <v>96.5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AT129" s="250" t="s">
        <v>152</v>
      </c>
      <c r="AU129" s="250" t="s">
        <v>84</v>
      </c>
      <c r="AV129" s="12" t="s">
        <v>84</v>
      </c>
      <c r="AW129" s="12" t="s">
        <v>37</v>
      </c>
      <c r="AX129" s="12" t="s">
        <v>74</v>
      </c>
      <c r="AY129" s="250" t="s">
        <v>143</v>
      </c>
    </row>
    <row r="130" s="13" customFormat="1">
      <c r="B130" s="251"/>
      <c r="C130" s="252"/>
      <c r="D130" s="231" t="s">
        <v>152</v>
      </c>
      <c r="E130" s="253" t="s">
        <v>30</v>
      </c>
      <c r="F130" s="254" t="s">
        <v>162</v>
      </c>
      <c r="G130" s="252"/>
      <c r="H130" s="255">
        <v>96.5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AT130" s="261" t="s">
        <v>152</v>
      </c>
      <c r="AU130" s="261" t="s">
        <v>84</v>
      </c>
      <c r="AV130" s="13" t="s">
        <v>159</v>
      </c>
      <c r="AW130" s="13" t="s">
        <v>37</v>
      </c>
      <c r="AX130" s="13" t="s">
        <v>82</v>
      </c>
      <c r="AY130" s="261" t="s">
        <v>143</v>
      </c>
    </row>
    <row r="131" s="1" customFormat="1" ht="38.25" customHeight="1">
      <c r="B131" s="46"/>
      <c r="C131" s="217" t="s">
        <v>150</v>
      </c>
      <c r="D131" s="217" t="s">
        <v>145</v>
      </c>
      <c r="E131" s="218" t="s">
        <v>171</v>
      </c>
      <c r="F131" s="219" t="s">
        <v>172</v>
      </c>
      <c r="G131" s="220" t="s">
        <v>148</v>
      </c>
      <c r="H131" s="221">
        <v>48.25</v>
      </c>
      <c r="I131" s="222"/>
      <c r="J131" s="223">
        <f>ROUND(I131*H131,2)</f>
        <v>0</v>
      </c>
      <c r="K131" s="219" t="s">
        <v>149</v>
      </c>
      <c r="L131" s="72"/>
      <c r="M131" s="224" t="s">
        <v>30</v>
      </c>
      <c r="N131" s="225" t="s">
        <v>45</v>
      </c>
      <c r="O131" s="47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4" t="s">
        <v>150</v>
      </c>
      <c r="AT131" s="24" t="s">
        <v>145</v>
      </c>
      <c r="AU131" s="24" t="s">
        <v>84</v>
      </c>
      <c r="AY131" s="24" t="s">
        <v>143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4" t="s">
        <v>82</v>
      </c>
      <c r="BK131" s="228">
        <f>ROUND(I131*H131,2)</f>
        <v>0</v>
      </c>
      <c r="BL131" s="24" t="s">
        <v>150</v>
      </c>
      <c r="BM131" s="24" t="s">
        <v>173</v>
      </c>
    </row>
    <row r="132" s="11" customFormat="1">
      <c r="B132" s="229"/>
      <c r="C132" s="230"/>
      <c r="D132" s="231" t="s">
        <v>152</v>
      </c>
      <c r="E132" s="232" t="s">
        <v>30</v>
      </c>
      <c r="F132" s="233" t="s">
        <v>166</v>
      </c>
      <c r="G132" s="230"/>
      <c r="H132" s="232" t="s">
        <v>30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152</v>
      </c>
      <c r="AU132" s="239" t="s">
        <v>84</v>
      </c>
      <c r="AV132" s="11" t="s">
        <v>82</v>
      </c>
      <c r="AW132" s="11" t="s">
        <v>37</v>
      </c>
      <c r="AX132" s="11" t="s">
        <v>74</v>
      </c>
      <c r="AY132" s="239" t="s">
        <v>143</v>
      </c>
    </row>
    <row r="133" s="12" customFormat="1">
      <c r="B133" s="240"/>
      <c r="C133" s="241"/>
      <c r="D133" s="231" t="s">
        <v>152</v>
      </c>
      <c r="E133" s="242" t="s">
        <v>30</v>
      </c>
      <c r="F133" s="243" t="s">
        <v>167</v>
      </c>
      <c r="G133" s="241"/>
      <c r="H133" s="244">
        <v>48.25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AT133" s="250" t="s">
        <v>152</v>
      </c>
      <c r="AU133" s="250" t="s">
        <v>84</v>
      </c>
      <c r="AV133" s="12" t="s">
        <v>84</v>
      </c>
      <c r="AW133" s="12" t="s">
        <v>37</v>
      </c>
      <c r="AX133" s="12" t="s">
        <v>82</v>
      </c>
      <c r="AY133" s="250" t="s">
        <v>143</v>
      </c>
    </row>
    <row r="134" s="1" customFormat="1" ht="25.5" customHeight="1">
      <c r="B134" s="46"/>
      <c r="C134" s="217" t="s">
        <v>174</v>
      </c>
      <c r="D134" s="217" t="s">
        <v>145</v>
      </c>
      <c r="E134" s="218" t="s">
        <v>175</v>
      </c>
      <c r="F134" s="219" t="s">
        <v>176</v>
      </c>
      <c r="G134" s="220" t="s">
        <v>148</v>
      </c>
      <c r="H134" s="221">
        <v>125</v>
      </c>
      <c r="I134" s="222"/>
      <c r="J134" s="223">
        <f>ROUND(I134*H134,2)</f>
        <v>0</v>
      </c>
      <c r="K134" s="219" t="s">
        <v>149</v>
      </c>
      <c r="L134" s="72"/>
      <c r="M134" s="224" t="s">
        <v>30</v>
      </c>
      <c r="N134" s="225" t="s">
        <v>45</v>
      </c>
      <c r="O134" s="47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24" t="s">
        <v>150</v>
      </c>
      <c r="AT134" s="24" t="s">
        <v>145</v>
      </c>
      <c r="AU134" s="24" t="s">
        <v>84</v>
      </c>
      <c r="AY134" s="24" t="s">
        <v>143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4" t="s">
        <v>82</v>
      </c>
      <c r="BK134" s="228">
        <f>ROUND(I134*H134,2)</f>
        <v>0</v>
      </c>
      <c r="BL134" s="24" t="s">
        <v>150</v>
      </c>
      <c r="BM134" s="24" t="s">
        <v>177</v>
      </c>
    </row>
    <row r="135" s="11" customFormat="1">
      <c r="B135" s="229"/>
      <c r="C135" s="230"/>
      <c r="D135" s="231" t="s">
        <v>152</v>
      </c>
      <c r="E135" s="232" t="s">
        <v>30</v>
      </c>
      <c r="F135" s="233" t="s">
        <v>178</v>
      </c>
      <c r="G135" s="230"/>
      <c r="H135" s="232" t="s">
        <v>30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152</v>
      </c>
      <c r="AU135" s="239" t="s">
        <v>84</v>
      </c>
      <c r="AV135" s="11" t="s">
        <v>82</v>
      </c>
      <c r="AW135" s="11" t="s">
        <v>37</v>
      </c>
      <c r="AX135" s="11" t="s">
        <v>74</v>
      </c>
      <c r="AY135" s="239" t="s">
        <v>143</v>
      </c>
    </row>
    <row r="136" s="12" customFormat="1">
      <c r="B136" s="240"/>
      <c r="C136" s="241"/>
      <c r="D136" s="231" t="s">
        <v>152</v>
      </c>
      <c r="E136" s="242" t="s">
        <v>30</v>
      </c>
      <c r="F136" s="243" t="s">
        <v>179</v>
      </c>
      <c r="G136" s="241"/>
      <c r="H136" s="244">
        <v>193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AT136" s="250" t="s">
        <v>152</v>
      </c>
      <c r="AU136" s="250" t="s">
        <v>84</v>
      </c>
      <c r="AV136" s="12" t="s">
        <v>84</v>
      </c>
      <c r="AW136" s="12" t="s">
        <v>37</v>
      </c>
      <c r="AX136" s="12" t="s">
        <v>74</v>
      </c>
      <c r="AY136" s="250" t="s">
        <v>143</v>
      </c>
    </row>
    <row r="137" s="11" customFormat="1">
      <c r="B137" s="229"/>
      <c r="C137" s="230"/>
      <c r="D137" s="231" t="s">
        <v>152</v>
      </c>
      <c r="E137" s="232" t="s">
        <v>30</v>
      </c>
      <c r="F137" s="233" t="s">
        <v>180</v>
      </c>
      <c r="G137" s="230"/>
      <c r="H137" s="232" t="s">
        <v>30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152</v>
      </c>
      <c r="AU137" s="239" t="s">
        <v>84</v>
      </c>
      <c r="AV137" s="11" t="s">
        <v>82</v>
      </c>
      <c r="AW137" s="11" t="s">
        <v>37</v>
      </c>
      <c r="AX137" s="11" t="s">
        <v>74</v>
      </c>
      <c r="AY137" s="239" t="s">
        <v>143</v>
      </c>
    </row>
    <row r="138" s="12" customFormat="1">
      <c r="B138" s="240"/>
      <c r="C138" s="241"/>
      <c r="D138" s="231" t="s">
        <v>152</v>
      </c>
      <c r="E138" s="242" t="s">
        <v>30</v>
      </c>
      <c r="F138" s="243" t="s">
        <v>181</v>
      </c>
      <c r="G138" s="241"/>
      <c r="H138" s="244">
        <v>-23.399999999999999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AT138" s="250" t="s">
        <v>152</v>
      </c>
      <c r="AU138" s="250" t="s">
        <v>84</v>
      </c>
      <c r="AV138" s="12" t="s">
        <v>84</v>
      </c>
      <c r="AW138" s="12" t="s">
        <v>37</v>
      </c>
      <c r="AX138" s="12" t="s">
        <v>74</v>
      </c>
      <c r="AY138" s="250" t="s">
        <v>143</v>
      </c>
    </row>
    <row r="139" s="11" customFormat="1">
      <c r="B139" s="229"/>
      <c r="C139" s="230"/>
      <c r="D139" s="231" t="s">
        <v>152</v>
      </c>
      <c r="E139" s="232" t="s">
        <v>30</v>
      </c>
      <c r="F139" s="233" t="s">
        <v>182</v>
      </c>
      <c r="G139" s="230"/>
      <c r="H139" s="232" t="s">
        <v>30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152</v>
      </c>
      <c r="AU139" s="239" t="s">
        <v>84</v>
      </c>
      <c r="AV139" s="11" t="s">
        <v>82</v>
      </c>
      <c r="AW139" s="11" t="s">
        <v>37</v>
      </c>
      <c r="AX139" s="11" t="s">
        <v>74</v>
      </c>
      <c r="AY139" s="239" t="s">
        <v>143</v>
      </c>
    </row>
    <row r="140" s="12" customFormat="1">
      <c r="B140" s="240"/>
      <c r="C140" s="241"/>
      <c r="D140" s="231" t="s">
        <v>152</v>
      </c>
      <c r="E140" s="242" t="s">
        <v>30</v>
      </c>
      <c r="F140" s="243" t="s">
        <v>183</v>
      </c>
      <c r="G140" s="241"/>
      <c r="H140" s="244">
        <v>-35.100000000000001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AT140" s="250" t="s">
        <v>152</v>
      </c>
      <c r="AU140" s="250" t="s">
        <v>84</v>
      </c>
      <c r="AV140" s="12" t="s">
        <v>84</v>
      </c>
      <c r="AW140" s="12" t="s">
        <v>37</v>
      </c>
      <c r="AX140" s="12" t="s">
        <v>74</v>
      </c>
      <c r="AY140" s="250" t="s">
        <v>143</v>
      </c>
    </row>
    <row r="141" s="11" customFormat="1">
      <c r="B141" s="229"/>
      <c r="C141" s="230"/>
      <c r="D141" s="231" t="s">
        <v>152</v>
      </c>
      <c r="E141" s="232" t="s">
        <v>30</v>
      </c>
      <c r="F141" s="233" t="s">
        <v>184</v>
      </c>
      <c r="G141" s="230"/>
      <c r="H141" s="232" t="s">
        <v>30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152</v>
      </c>
      <c r="AU141" s="239" t="s">
        <v>84</v>
      </c>
      <c r="AV141" s="11" t="s">
        <v>82</v>
      </c>
      <c r="AW141" s="11" t="s">
        <v>37</v>
      </c>
      <c r="AX141" s="11" t="s">
        <v>74</v>
      </c>
      <c r="AY141" s="239" t="s">
        <v>143</v>
      </c>
    </row>
    <row r="142" s="12" customFormat="1">
      <c r="B142" s="240"/>
      <c r="C142" s="241"/>
      <c r="D142" s="231" t="s">
        <v>152</v>
      </c>
      <c r="E142" s="242" t="s">
        <v>30</v>
      </c>
      <c r="F142" s="243" t="s">
        <v>185</v>
      </c>
      <c r="G142" s="241"/>
      <c r="H142" s="244">
        <v>-10.4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AT142" s="250" t="s">
        <v>152</v>
      </c>
      <c r="AU142" s="250" t="s">
        <v>84</v>
      </c>
      <c r="AV142" s="12" t="s">
        <v>84</v>
      </c>
      <c r="AW142" s="12" t="s">
        <v>37</v>
      </c>
      <c r="AX142" s="12" t="s">
        <v>74</v>
      </c>
      <c r="AY142" s="250" t="s">
        <v>143</v>
      </c>
    </row>
    <row r="143" s="12" customFormat="1">
      <c r="B143" s="240"/>
      <c r="C143" s="241"/>
      <c r="D143" s="231" t="s">
        <v>152</v>
      </c>
      <c r="E143" s="242" t="s">
        <v>30</v>
      </c>
      <c r="F143" s="243" t="s">
        <v>186</v>
      </c>
      <c r="G143" s="241"/>
      <c r="H143" s="244">
        <v>0.90000000000000002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AT143" s="250" t="s">
        <v>152</v>
      </c>
      <c r="AU143" s="250" t="s">
        <v>84</v>
      </c>
      <c r="AV143" s="12" t="s">
        <v>84</v>
      </c>
      <c r="AW143" s="12" t="s">
        <v>37</v>
      </c>
      <c r="AX143" s="12" t="s">
        <v>74</v>
      </c>
      <c r="AY143" s="250" t="s">
        <v>143</v>
      </c>
    </row>
    <row r="144" s="14" customFormat="1">
      <c r="B144" s="262"/>
      <c r="C144" s="263"/>
      <c r="D144" s="231" t="s">
        <v>152</v>
      </c>
      <c r="E144" s="264" t="s">
        <v>30</v>
      </c>
      <c r="F144" s="265" t="s">
        <v>187</v>
      </c>
      <c r="G144" s="263"/>
      <c r="H144" s="266">
        <v>125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AT144" s="272" t="s">
        <v>152</v>
      </c>
      <c r="AU144" s="272" t="s">
        <v>84</v>
      </c>
      <c r="AV144" s="14" t="s">
        <v>150</v>
      </c>
      <c r="AW144" s="14" t="s">
        <v>37</v>
      </c>
      <c r="AX144" s="14" t="s">
        <v>82</v>
      </c>
      <c r="AY144" s="272" t="s">
        <v>143</v>
      </c>
    </row>
    <row r="145" s="1" customFormat="1" ht="25.5" customHeight="1">
      <c r="B145" s="46"/>
      <c r="C145" s="217" t="s">
        <v>188</v>
      </c>
      <c r="D145" s="217" t="s">
        <v>145</v>
      </c>
      <c r="E145" s="218" t="s">
        <v>189</v>
      </c>
      <c r="F145" s="219" t="s">
        <v>190</v>
      </c>
      <c r="G145" s="220" t="s">
        <v>148</v>
      </c>
      <c r="H145" s="221">
        <v>125</v>
      </c>
      <c r="I145" s="222"/>
      <c r="J145" s="223">
        <f>ROUND(I145*H145,2)</f>
        <v>0</v>
      </c>
      <c r="K145" s="219" t="s">
        <v>149</v>
      </c>
      <c r="L145" s="72"/>
      <c r="M145" s="224" t="s">
        <v>30</v>
      </c>
      <c r="N145" s="225" t="s">
        <v>45</v>
      </c>
      <c r="O145" s="47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4" t="s">
        <v>150</v>
      </c>
      <c r="AT145" s="24" t="s">
        <v>145</v>
      </c>
      <c r="AU145" s="24" t="s">
        <v>84</v>
      </c>
      <c r="AY145" s="24" t="s">
        <v>143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4" t="s">
        <v>82</v>
      </c>
      <c r="BK145" s="228">
        <f>ROUND(I145*H145,2)</f>
        <v>0</v>
      </c>
      <c r="BL145" s="24" t="s">
        <v>150</v>
      </c>
      <c r="BM145" s="24" t="s">
        <v>191</v>
      </c>
    </row>
    <row r="146" s="11" customFormat="1">
      <c r="B146" s="229"/>
      <c r="C146" s="230"/>
      <c r="D146" s="231" t="s">
        <v>152</v>
      </c>
      <c r="E146" s="232" t="s">
        <v>30</v>
      </c>
      <c r="F146" s="233" t="s">
        <v>192</v>
      </c>
      <c r="G146" s="230"/>
      <c r="H146" s="232" t="s">
        <v>30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152</v>
      </c>
      <c r="AU146" s="239" t="s">
        <v>84</v>
      </c>
      <c r="AV146" s="11" t="s">
        <v>82</v>
      </c>
      <c r="AW146" s="11" t="s">
        <v>37</v>
      </c>
      <c r="AX146" s="11" t="s">
        <v>74</v>
      </c>
      <c r="AY146" s="239" t="s">
        <v>143</v>
      </c>
    </row>
    <row r="147" s="12" customFormat="1">
      <c r="B147" s="240"/>
      <c r="C147" s="241"/>
      <c r="D147" s="231" t="s">
        <v>152</v>
      </c>
      <c r="E147" s="242" t="s">
        <v>30</v>
      </c>
      <c r="F147" s="243" t="s">
        <v>193</v>
      </c>
      <c r="G147" s="241"/>
      <c r="H147" s="244">
        <v>125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AT147" s="250" t="s">
        <v>152</v>
      </c>
      <c r="AU147" s="250" t="s">
        <v>84</v>
      </c>
      <c r="AV147" s="12" t="s">
        <v>84</v>
      </c>
      <c r="AW147" s="12" t="s">
        <v>37</v>
      </c>
      <c r="AX147" s="12" t="s">
        <v>82</v>
      </c>
      <c r="AY147" s="250" t="s">
        <v>143</v>
      </c>
    </row>
    <row r="148" s="1" customFormat="1" ht="16.5" customHeight="1">
      <c r="B148" s="46"/>
      <c r="C148" s="273" t="s">
        <v>194</v>
      </c>
      <c r="D148" s="273" t="s">
        <v>195</v>
      </c>
      <c r="E148" s="274" t="s">
        <v>196</v>
      </c>
      <c r="F148" s="275" t="s">
        <v>197</v>
      </c>
      <c r="G148" s="276" t="s">
        <v>198</v>
      </c>
      <c r="H148" s="277">
        <v>102</v>
      </c>
      <c r="I148" s="278"/>
      <c r="J148" s="279">
        <f>ROUND(I148*H148,2)</f>
        <v>0</v>
      </c>
      <c r="K148" s="275" t="s">
        <v>149</v>
      </c>
      <c r="L148" s="280"/>
      <c r="M148" s="281" t="s">
        <v>30</v>
      </c>
      <c r="N148" s="282" t="s">
        <v>45</v>
      </c>
      <c r="O148" s="47"/>
      <c r="P148" s="226">
        <f>O148*H148</f>
        <v>0</v>
      </c>
      <c r="Q148" s="226">
        <v>1</v>
      </c>
      <c r="R148" s="226">
        <f>Q148*H148</f>
        <v>102</v>
      </c>
      <c r="S148" s="226">
        <v>0</v>
      </c>
      <c r="T148" s="227">
        <f>S148*H148</f>
        <v>0</v>
      </c>
      <c r="AR148" s="24" t="s">
        <v>199</v>
      </c>
      <c r="AT148" s="24" t="s">
        <v>195</v>
      </c>
      <c r="AU148" s="24" t="s">
        <v>84</v>
      </c>
      <c r="AY148" s="24" t="s">
        <v>143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4" t="s">
        <v>82</v>
      </c>
      <c r="BK148" s="228">
        <f>ROUND(I148*H148,2)</f>
        <v>0</v>
      </c>
      <c r="BL148" s="24" t="s">
        <v>150</v>
      </c>
      <c r="BM148" s="24" t="s">
        <v>200</v>
      </c>
    </row>
    <row r="149" s="11" customFormat="1">
      <c r="B149" s="229"/>
      <c r="C149" s="230"/>
      <c r="D149" s="231" t="s">
        <v>152</v>
      </c>
      <c r="E149" s="232" t="s">
        <v>30</v>
      </c>
      <c r="F149" s="233" t="s">
        <v>201</v>
      </c>
      <c r="G149" s="230"/>
      <c r="H149" s="232" t="s">
        <v>30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152</v>
      </c>
      <c r="AU149" s="239" t="s">
        <v>84</v>
      </c>
      <c r="AV149" s="11" t="s">
        <v>82</v>
      </c>
      <c r="AW149" s="11" t="s">
        <v>37</v>
      </c>
      <c r="AX149" s="11" t="s">
        <v>74</v>
      </c>
      <c r="AY149" s="239" t="s">
        <v>143</v>
      </c>
    </row>
    <row r="150" s="11" customFormat="1">
      <c r="B150" s="229"/>
      <c r="C150" s="230"/>
      <c r="D150" s="231" t="s">
        <v>152</v>
      </c>
      <c r="E150" s="232" t="s">
        <v>30</v>
      </c>
      <c r="F150" s="233" t="s">
        <v>178</v>
      </c>
      <c r="G150" s="230"/>
      <c r="H150" s="232" t="s">
        <v>30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AT150" s="239" t="s">
        <v>152</v>
      </c>
      <c r="AU150" s="239" t="s">
        <v>84</v>
      </c>
      <c r="AV150" s="11" t="s">
        <v>82</v>
      </c>
      <c r="AW150" s="11" t="s">
        <v>37</v>
      </c>
      <c r="AX150" s="11" t="s">
        <v>74</v>
      </c>
      <c r="AY150" s="239" t="s">
        <v>143</v>
      </c>
    </row>
    <row r="151" s="12" customFormat="1">
      <c r="B151" s="240"/>
      <c r="C151" s="241"/>
      <c r="D151" s="231" t="s">
        <v>152</v>
      </c>
      <c r="E151" s="242" t="s">
        <v>30</v>
      </c>
      <c r="F151" s="243" t="s">
        <v>179</v>
      </c>
      <c r="G151" s="241"/>
      <c r="H151" s="244">
        <v>193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AT151" s="250" t="s">
        <v>152</v>
      </c>
      <c r="AU151" s="250" t="s">
        <v>84</v>
      </c>
      <c r="AV151" s="12" t="s">
        <v>84</v>
      </c>
      <c r="AW151" s="12" t="s">
        <v>37</v>
      </c>
      <c r="AX151" s="12" t="s">
        <v>74</v>
      </c>
      <c r="AY151" s="250" t="s">
        <v>143</v>
      </c>
    </row>
    <row r="152" s="11" customFormat="1">
      <c r="B152" s="229"/>
      <c r="C152" s="230"/>
      <c r="D152" s="231" t="s">
        <v>152</v>
      </c>
      <c r="E152" s="232" t="s">
        <v>30</v>
      </c>
      <c r="F152" s="233" t="s">
        <v>202</v>
      </c>
      <c r="G152" s="230"/>
      <c r="H152" s="232" t="s">
        <v>30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152</v>
      </c>
      <c r="AU152" s="239" t="s">
        <v>84</v>
      </c>
      <c r="AV152" s="11" t="s">
        <v>82</v>
      </c>
      <c r="AW152" s="11" t="s">
        <v>37</v>
      </c>
      <c r="AX152" s="11" t="s">
        <v>74</v>
      </c>
      <c r="AY152" s="239" t="s">
        <v>143</v>
      </c>
    </row>
    <row r="153" s="12" customFormat="1">
      <c r="B153" s="240"/>
      <c r="C153" s="241"/>
      <c r="D153" s="231" t="s">
        <v>152</v>
      </c>
      <c r="E153" s="242" t="s">
        <v>30</v>
      </c>
      <c r="F153" s="243" t="s">
        <v>203</v>
      </c>
      <c r="G153" s="241"/>
      <c r="H153" s="244">
        <v>-125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152</v>
      </c>
      <c r="AU153" s="250" t="s">
        <v>84</v>
      </c>
      <c r="AV153" s="12" t="s">
        <v>84</v>
      </c>
      <c r="AW153" s="12" t="s">
        <v>37</v>
      </c>
      <c r="AX153" s="12" t="s">
        <v>74</v>
      </c>
      <c r="AY153" s="250" t="s">
        <v>143</v>
      </c>
    </row>
    <row r="154" s="13" customFormat="1">
      <c r="B154" s="251"/>
      <c r="C154" s="252"/>
      <c r="D154" s="231" t="s">
        <v>152</v>
      </c>
      <c r="E154" s="253" t="s">
        <v>30</v>
      </c>
      <c r="F154" s="254" t="s">
        <v>204</v>
      </c>
      <c r="G154" s="252"/>
      <c r="H154" s="255">
        <v>68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AT154" s="261" t="s">
        <v>152</v>
      </c>
      <c r="AU154" s="261" t="s">
        <v>84</v>
      </c>
      <c r="AV154" s="13" t="s">
        <v>159</v>
      </c>
      <c r="AW154" s="13" t="s">
        <v>37</v>
      </c>
      <c r="AX154" s="13" t="s">
        <v>74</v>
      </c>
      <c r="AY154" s="261" t="s">
        <v>143</v>
      </c>
    </row>
    <row r="155" s="12" customFormat="1">
      <c r="B155" s="240"/>
      <c r="C155" s="241"/>
      <c r="D155" s="231" t="s">
        <v>152</v>
      </c>
      <c r="E155" s="242" t="s">
        <v>30</v>
      </c>
      <c r="F155" s="243" t="s">
        <v>205</v>
      </c>
      <c r="G155" s="241"/>
      <c r="H155" s="244">
        <v>102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AT155" s="250" t="s">
        <v>152</v>
      </c>
      <c r="AU155" s="250" t="s">
        <v>84</v>
      </c>
      <c r="AV155" s="12" t="s">
        <v>84</v>
      </c>
      <c r="AW155" s="12" t="s">
        <v>37</v>
      </c>
      <c r="AX155" s="12" t="s">
        <v>74</v>
      </c>
      <c r="AY155" s="250" t="s">
        <v>143</v>
      </c>
    </row>
    <row r="156" s="13" customFormat="1">
      <c r="B156" s="251"/>
      <c r="C156" s="252"/>
      <c r="D156" s="231" t="s">
        <v>152</v>
      </c>
      <c r="E156" s="253" t="s">
        <v>30</v>
      </c>
      <c r="F156" s="254" t="s">
        <v>206</v>
      </c>
      <c r="G156" s="252"/>
      <c r="H156" s="255">
        <v>102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AT156" s="261" t="s">
        <v>152</v>
      </c>
      <c r="AU156" s="261" t="s">
        <v>84</v>
      </c>
      <c r="AV156" s="13" t="s">
        <v>159</v>
      </c>
      <c r="AW156" s="13" t="s">
        <v>37</v>
      </c>
      <c r="AX156" s="13" t="s">
        <v>82</v>
      </c>
      <c r="AY156" s="261" t="s">
        <v>143</v>
      </c>
    </row>
    <row r="157" s="1" customFormat="1" ht="25.5" customHeight="1">
      <c r="B157" s="46"/>
      <c r="C157" s="217" t="s">
        <v>199</v>
      </c>
      <c r="D157" s="217" t="s">
        <v>145</v>
      </c>
      <c r="E157" s="218" t="s">
        <v>207</v>
      </c>
      <c r="F157" s="219" t="s">
        <v>208</v>
      </c>
      <c r="G157" s="220" t="s">
        <v>209</v>
      </c>
      <c r="H157" s="221">
        <v>648</v>
      </c>
      <c r="I157" s="222"/>
      <c r="J157" s="223">
        <f>ROUND(I157*H157,2)</f>
        <v>0</v>
      </c>
      <c r="K157" s="219" t="s">
        <v>149</v>
      </c>
      <c r="L157" s="72"/>
      <c r="M157" s="224" t="s">
        <v>30</v>
      </c>
      <c r="N157" s="225" t="s">
        <v>45</v>
      </c>
      <c r="O157" s="47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24" t="s">
        <v>150</v>
      </c>
      <c r="AT157" s="24" t="s">
        <v>145</v>
      </c>
      <c r="AU157" s="24" t="s">
        <v>84</v>
      </c>
      <c r="AY157" s="24" t="s">
        <v>143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4" t="s">
        <v>82</v>
      </c>
      <c r="BK157" s="228">
        <f>ROUND(I157*H157,2)</f>
        <v>0</v>
      </c>
      <c r="BL157" s="24" t="s">
        <v>150</v>
      </c>
      <c r="BM157" s="24" t="s">
        <v>210</v>
      </c>
    </row>
    <row r="158" s="11" customFormat="1">
      <c r="B158" s="229"/>
      <c r="C158" s="230"/>
      <c r="D158" s="231" t="s">
        <v>152</v>
      </c>
      <c r="E158" s="232" t="s">
        <v>30</v>
      </c>
      <c r="F158" s="233" t="s">
        <v>211</v>
      </c>
      <c r="G158" s="230"/>
      <c r="H158" s="232" t="s">
        <v>30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152</v>
      </c>
      <c r="AU158" s="239" t="s">
        <v>84</v>
      </c>
      <c r="AV158" s="11" t="s">
        <v>82</v>
      </c>
      <c r="AW158" s="11" t="s">
        <v>37</v>
      </c>
      <c r="AX158" s="11" t="s">
        <v>74</v>
      </c>
      <c r="AY158" s="239" t="s">
        <v>143</v>
      </c>
    </row>
    <row r="159" s="12" customFormat="1">
      <c r="B159" s="240"/>
      <c r="C159" s="241"/>
      <c r="D159" s="231" t="s">
        <v>152</v>
      </c>
      <c r="E159" s="242" t="s">
        <v>30</v>
      </c>
      <c r="F159" s="243" t="s">
        <v>212</v>
      </c>
      <c r="G159" s="241"/>
      <c r="H159" s="244">
        <v>540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AT159" s="250" t="s">
        <v>152</v>
      </c>
      <c r="AU159" s="250" t="s">
        <v>84</v>
      </c>
      <c r="AV159" s="12" t="s">
        <v>84</v>
      </c>
      <c r="AW159" s="12" t="s">
        <v>37</v>
      </c>
      <c r="AX159" s="12" t="s">
        <v>74</v>
      </c>
      <c r="AY159" s="250" t="s">
        <v>143</v>
      </c>
    </row>
    <row r="160" s="12" customFormat="1">
      <c r="B160" s="240"/>
      <c r="C160" s="241"/>
      <c r="D160" s="231" t="s">
        <v>152</v>
      </c>
      <c r="E160" s="242" t="s">
        <v>30</v>
      </c>
      <c r="F160" s="243" t="s">
        <v>213</v>
      </c>
      <c r="G160" s="241"/>
      <c r="H160" s="244">
        <v>108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AT160" s="250" t="s">
        <v>152</v>
      </c>
      <c r="AU160" s="250" t="s">
        <v>84</v>
      </c>
      <c r="AV160" s="12" t="s">
        <v>84</v>
      </c>
      <c r="AW160" s="12" t="s">
        <v>37</v>
      </c>
      <c r="AX160" s="12" t="s">
        <v>74</v>
      </c>
      <c r="AY160" s="250" t="s">
        <v>143</v>
      </c>
    </row>
    <row r="161" s="14" customFormat="1">
      <c r="B161" s="262"/>
      <c r="C161" s="263"/>
      <c r="D161" s="231" t="s">
        <v>152</v>
      </c>
      <c r="E161" s="264" t="s">
        <v>30</v>
      </c>
      <c r="F161" s="265" t="s">
        <v>187</v>
      </c>
      <c r="G161" s="263"/>
      <c r="H161" s="266">
        <v>648</v>
      </c>
      <c r="I161" s="267"/>
      <c r="J161" s="263"/>
      <c r="K161" s="263"/>
      <c r="L161" s="268"/>
      <c r="M161" s="269"/>
      <c r="N161" s="270"/>
      <c r="O161" s="270"/>
      <c r="P161" s="270"/>
      <c r="Q161" s="270"/>
      <c r="R161" s="270"/>
      <c r="S161" s="270"/>
      <c r="T161" s="271"/>
      <c r="AT161" s="272" t="s">
        <v>152</v>
      </c>
      <c r="AU161" s="272" t="s">
        <v>84</v>
      </c>
      <c r="AV161" s="14" t="s">
        <v>150</v>
      </c>
      <c r="AW161" s="14" t="s">
        <v>37</v>
      </c>
      <c r="AX161" s="14" t="s">
        <v>82</v>
      </c>
      <c r="AY161" s="272" t="s">
        <v>143</v>
      </c>
    </row>
    <row r="162" s="1" customFormat="1" ht="16.5" customHeight="1">
      <c r="B162" s="46"/>
      <c r="C162" s="273" t="s">
        <v>214</v>
      </c>
      <c r="D162" s="273" t="s">
        <v>195</v>
      </c>
      <c r="E162" s="274" t="s">
        <v>215</v>
      </c>
      <c r="F162" s="275" t="s">
        <v>216</v>
      </c>
      <c r="G162" s="276" t="s">
        <v>198</v>
      </c>
      <c r="H162" s="277">
        <v>97.200000000000003</v>
      </c>
      <c r="I162" s="278"/>
      <c r="J162" s="279">
        <f>ROUND(I162*H162,2)</f>
        <v>0</v>
      </c>
      <c r="K162" s="275" t="s">
        <v>149</v>
      </c>
      <c r="L162" s="280"/>
      <c r="M162" s="281" t="s">
        <v>30</v>
      </c>
      <c r="N162" s="282" t="s">
        <v>45</v>
      </c>
      <c r="O162" s="47"/>
      <c r="P162" s="226">
        <f>O162*H162</f>
        <v>0</v>
      </c>
      <c r="Q162" s="226">
        <v>1</v>
      </c>
      <c r="R162" s="226">
        <f>Q162*H162</f>
        <v>97.200000000000003</v>
      </c>
      <c r="S162" s="226">
        <v>0</v>
      </c>
      <c r="T162" s="227">
        <f>S162*H162</f>
        <v>0</v>
      </c>
      <c r="AR162" s="24" t="s">
        <v>199</v>
      </c>
      <c r="AT162" s="24" t="s">
        <v>195</v>
      </c>
      <c r="AU162" s="24" t="s">
        <v>84</v>
      </c>
      <c r="AY162" s="24" t="s">
        <v>143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4" t="s">
        <v>82</v>
      </c>
      <c r="BK162" s="228">
        <f>ROUND(I162*H162,2)</f>
        <v>0</v>
      </c>
      <c r="BL162" s="24" t="s">
        <v>150</v>
      </c>
      <c r="BM162" s="24" t="s">
        <v>217</v>
      </c>
    </row>
    <row r="163" s="12" customFormat="1">
      <c r="B163" s="240"/>
      <c r="C163" s="241"/>
      <c r="D163" s="231" t="s">
        <v>152</v>
      </c>
      <c r="E163" s="242" t="s">
        <v>30</v>
      </c>
      <c r="F163" s="243" t="s">
        <v>218</v>
      </c>
      <c r="G163" s="241"/>
      <c r="H163" s="244">
        <v>97.200000000000003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AT163" s="250" t="s">
        <v>152</v>
      </c>
      <c r="AU163" s="250" t="s">
        <v>84</v>
      </c>
      <c r="AV163" s="12" t="s">
        <v>84</v>
      </c>
      <c r="AW163" s="12" t="s">
        <v>37</v>
      </c>
      <c r="AX163" s="12" t="s">
        <v>82</v>
      </c>
      <c r="AY163" s="250" t="s">
        <v>143</v>
      </c>
    </row>
    <row r="164" s="1" customFormat="1" ht="25.5" customHeight="1">
      <c r="B164" s="46"/>
      <c r="C164" s="217" t="s">
        <v>219</v>
      </c>
      <c r="D164" s="217" t="s">
        <v>145</v>
      </c>
      <c r="E164" s="218" t="s">
        <v>220</v>
      </c>
      <c r="F164" s="219" t="s">
        <v>221</v>
      </c>
      <c r="G164" s="220" t="s">
        <v>209</v>
      </c>
      <c r="H164" s="221">
        <v>648</v>
      </c>
      <c r="I164" s="222"/>
      <c r="J164" s="223">
        <f>ROUND(I164*H164,2)</f>
        <v>0</v>
      </c>
      <c r="K164" s="219" t="s">
        <v>149</v>
      </c>
      <c r="L164" s="72"/>
      <c r="M164" s="224" t="s">
        <v>30</v>
      </c>
      <c r="N164" s="225" t="s">
        <v>45</v>
      </c>
      <c r="O164" s="47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AR164" s="24" t="s">
        <v>150</v>
      </c>
      <c r="AT164" s="24" t="s">
        <v>145</v>
      </c>
      <c r="AU164" s="24" t="s">
        <v>84</v>
      </c>
      <c r="AY164" s="24" t="s">
        <v>143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4" t="s">
        <v>82</v>
      </c>
      <c r="BK164" s="228">
        <f>ROUND(I164*H164,2)</f>
        <v>0</v>
      </c>
      <c r="BL164" s="24" t="s">
        <v>150</v>
      </c>
      <c r="BM164" s="24" t="s">
        <v>222</v>
      </c>
    </row>
    <row r="165" s="1" customFormat="1" ht="16.5" customHeight="1">
      <c r="B165" s="46"/>
      <c r="C165" s="273" t="s">
        <v>223</v>
      </c>
      <c r="D165" s="273" t="s">
        <v>195</v>
      </c>
      <c r="E165" s="274" t="s">
        <v>224</v>
      </c>
      <c r="F165" s="275" t="s">
        <v>225</v>
      </c>
      <c r="G165" s="276" t="s">
        <v>226</v>
      </c>
      <c r="H165" s="277">
        <v>10.742000000000001</v>
      </c>
      <c r="I165" s="278"/>
      <c r="J165" s="279">
        <f>ROUND(I165*H165,2)</f>
        <v>0</v>
      </c>
      <c r="K165" s="275" t="s">
        <v>149</v>
      </c>
      <c r="L165" s="280"/>
      <c r="M165" s="281" t="s">
        <v>30</v>
      </c>
      <c r="N165" s="282" t="s">
        <v>45</v>
      </c>
      <c r="O165" s="47"/>
      <c r="P165" s="226">
        <f>O165*H165</f>
        <v>0</v>
      </c>
      <c r="Q165" s="226">
        <v>0.001</v>
      </c>
      <c r="R165" s="226">
        <f>Q165*H165</f>
        <v>0.010742000000000002</v>
      </c>
      <c r="S165" s="226">
        <v>0</v>
      </c>
      <c r="T165" s="227">
        <f>S165*H165</f>
        <v>0</v>
      </c>
      <c r="AR165" s="24" t="s">
        <v>199</v>
      </c>
      <c r="AT165" s="24" t="s">
        <v>195</v>
      </c>
      <c r="AU165" s="24" t="s">
        <v>84</v>
      </c>
      <c r="AY165" s="24" t="s">
        <v>143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4" t="s">
        <v>82</v>
      </c>
      <c r="BK165" s="228">
        <f>ROUND(I165*H165,2)</f>
        <v>0</v>
      </c>
      <c r="BL165" s="24" t="s">
        <v>150</v>
      </c>
      <c r="BM165" s="24" t="s">
        <v>227</v>
      </c>
    </row>
    <row r="166" s="11" customFormat="1">
      <c r="B166" s="229"/>
      <c r="C166" s="230"/>
      <c r="D166" s="231" t="s">
        <v>152</v>
      </c>
      <c r="E166" s="232" t="s">
        <v>30</v>
      </c>
      <c r="F166" s="233" t="s">
        <v>228</v>
      </c>
      <c r="G166" s="230"/>
      <c r="H166" s="232" t="s">
        <v>30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152</v>
      </c>
      <c r="AU166" s="239" t="s">
        <v>84</v>
      </c>
      <c r="AV166" s="11" t="s">
        <v>82</v>
      </c>
      <c r="AW166" s="11" t="s">
        <v>37</v>
      </c>
      <c r="AX166" s="11" t="s">
        <v>74</v>
      </c>
      <c r="AY166" s="239" t="s">
        <v>143</v>
      </c>
    </row>
    <row r="167" s="11" customFormat="1">
      <c r="B167" s="229"/>
      <c r="C167" s="230"/>
      <c r="D167" s="231" t="s">
        <v>152</v>
      </c>
      <c r="E167" s="232" t="s">
        <v>30</v>
      </c>
      <c r="F167" s="233" t="s">
        <v>229</v>
      </c>
      <c r="G167" s="230"/>
      <c r="H167" s="232" t="s">
        <v>30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152</v>
      </c>
      <c r="AU167" s="239" t="s">
        <v>84</v>
      </c>
      <c r="AV167" s="11" t="s">
        <v>82</v>
      </c>
      <c r="AW167" s="11" t="s">
        <v>37</v>
      </c>
      <c r="AX167" s="11" t="s">
        <v>74</v>
      </c>
      <c r="AY167" s="239" t="s">
        <v>143</v>
      </c>
    </row>
    <row r="168" s="12" customFormat="1">
      <c r="B168" s="240"/>
      <c r="C168" s="241"/>
      <c r="D168" s="231" t="s">
        <v>152</v>
      </c>
      <c r="E168" s="242" t="s">
        <v>30</v>
      </c>
      <c r="F168" s="243" t="s">
        <v>230</v>
      </c>
      <c r="G168" s="241"/>
      <c r="H168" s="244">
        <v>10.742000000000001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AT168" s="250" t="s">
        <v>152</v>
      </c>
      <c r="AU168" s="250" t="s">
        <v>84</v>
      </c>
      <c r="AV168" s="12" t="s">
        <v>84</v>
      </c>
      <c r="AW168" s="12" t="s">
        <v>37</v>
      </c>
      <c r="AX168" s="12" t="s">
        <v>82</v>
      </c>
      <c r="AY168" s="250" t="s">
        <v>143</v>
      </c>
    </row>
    <row r="169" s="1" customFormat="1" ht="16.5" customHeight="1">
      <c r="B169" s="46"/>
      <c r="C169" s="217" t="s">
        <v>231</v>
      </c>
      <c r="D169" s="217" t="s">
        <v>145</v>
      </c>
      <c r="E169" s="218" t="s">
        <v>232</v>
      </c>
      <c r="F169" s="219" t="s">
        <v>233</v>
      </c>
      <c r="G169" s="220" t="s">
        <v>148</v>
      </c>
      <c r="H169" s="221">
        <v>6.4800000000000004</v>
      </c>
      <c r="I169" s="222"/>
      <c r="J169" s="223">
        <f>ROUND(I169*H169,2)</f>
        <v>0</v>
      </c>
      <c r="K169" s="219" t="s">
        <v>149</v>
      </c>
      <c r="L169" s="72"/>
      <c r="M169" s="224" t="s">
        <v>30</v>
      </c>
      <c r="N169" s="225" t="s">
        <v>45</v>
      </c>
      <c r="O169" s="47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AR169" s="24" t="s">
        <v>150</v>
      </c>
      <c r="AT169" s="24" t="s">
        <v>145</v>
      </c>
      <c r="AU169" s="24" t="s">
        <v>84</v>
      </c>
      <c r="AY169" s="24" t="s">
        <v>143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4" t="s">
        <v>82</v>
      </c>
      <c r="BK169" s="228">
        <f>ROUND(I169*H169,2)</f>
        <v>0</v>
      </c>
      <c r="BL169" s="24" t="s">
        <v>150</v>
      </c>
      <c r="BM169" s="24" t="s">
        <v>234</v>
      </c>
    </row>
    <row r="170" s="12" customFormat="1">
      <c r="B170" s="240"/>
      <c r="C170" s="241"/>
      <c r="D170" s="231" t="s">
        <v>152</v>
      </c>
      <c r="E170" s="242" t="s">
        <v>30</v>
      </c>
      <c r="F170" s="243" t="s">
        <v>235</v>
      </c>
      <c r="G170" s="241"/>
      <c r="H170" s="244">
        <v>6.4800000000000004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AT170" s="250" t="s">
        <v>152</v>
      </c>
      <c r="AU170" s="250" t="s">
        <v>84</v>
      </c>
      <c r="AV170" s="12" t="s">
        <v>84</v>
      </c>
      <c r="AW170" s="12" t="s">
        <v>37</v>
      </c>
      <c r="AX170" s="12" t="s">
        <v>82</v>
      </c>
      <c r="AY170" s="250" t="s">
        <v>143</v>
      </c>
    </row>
    <row r="171" s="1" customFormat="1" ht="16.5" customHeight="1">
      <c r="B171" s="46"/>
      <c r="C171" s="217" t="s">
        <v>236</v>
      </c>
      <c r="D171" s="217" t="s">
        <v>145</v>
      </c>
      <c r="E171" s="218" t="s">
        <v>237</v>
      </c>
      <c r="F171" s="219" t="s">
        <v>238</v>
      </c>
      <c r="G171" s="220" t="s">
        <v>148</v>
      </c>
      <c r="H171" s="221">
        <v>6.4800000000000004</v>
      </c>
      <c r="I171" s="222"/>
      <c r="J171" s="223">
        <f>ROUND(I171*H171,2)</f>
        <v>0</v>
      </c>
      <c r="K171" s="219" t="s">
        <v>149</v>
      </c>
      <c r="L171" s="72"/>
      <c r="M171" s="224" t="s">
        <v>30</v>
      </c>
      <c r="N171" s="225" t="s">
        <v>45</v>
      </c>
      <c r="O171" s="47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24" t="s">
        <v>150</v>
      </c>
      <c r="AT171" s="24" t="s">
        <v>145</v>
      </c>
      <c r="AU171" s="24" t="s">
        <v>84</v>
      </c>
      <c r="AY171" s="24" t="s">
        <v>143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4" t="s">
        <v>82</v>
      </c>
      <c r="BK171" s="228">
        <f>ROUND(I171*H171,2)</f>
        <v>0</v>
      </c>
      <c r="BL171" s="24" t="s">
        <v>150</v>
      </c>
      <c r="BM171" s="24" t="s">
        <v>239</v>
      </c>
    </row>
    <row r="172" s="1" customFormat="1" ht="25.5" customHeight="1">
      <c r="B172" s="46"/>
      <c r="C172" s="217" t="s">
        <v>240</v>
      </c>
      <c r="D172" s="217" t="s">
        <v>145</v>
      </c>
      <c r="E172" s="218" t="s">
        <v>241</v>
      </c>
      <c r="F172" s="219" t="s">
        <v>242</v>
      </c>
      <c r="G172" s="220" t="s">
        <v>148</v>
      </c>
      <c r="H172" s="221">
        <v>6.4800000000000004</v>
      </c>
      <c r="I172" s="222"/>
      <c r="J172" s="223">
        <f>ROUND(I172*H172,2)</f>
        <v>0</v>
      </c>
      <c r="K172" s="219" t="s">
        <v>149</v>
      </c>
      <c r="L172" s="72"/>
      <c r="M172" s="224" t="s">
        <v>30</v>
      </c>
      <c r="N172" s="225" t="s">
        <v>45</v>
      </c>
      <c r="O172" s="47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AR172" s="24" t="s">
        <v>150</v>
      </c>
      <c r="AT172" s="24" t="s">
        <v>145</v>
      </c>
      <c r="AU172" s="24" t="s">
        <v>84</v>
      </c>
      <c r="AY172" s="24" t="s">
        <v>143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4" t="s">
        <v>82</v>
      </c>
      <c r="BK172" s="228">
        <f>ROUND(I172*H172,2)</f>
        <v>0</v>
      </c>
      <c r="BL172" s="24" t="s">
        <v>150</v>
      </c>
      <c r="BM172" s="24" t="s">
        <v>243</v>
      </c>
    </row>
    <row r="173" s="10" customFormat="1" ht="29.88" customHeight="1">
      <c r="B173" s="201"/>
      <c r="C173" s="202"/>
      <c r="D173" s="203" t="s">
        <v>73</v>
      </c>
      <c r="E173" s="215" t="s">
        <v>84</v>
      </c>
      <c r="F173" s="215" t="s">
        <v>244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SUM(P174:P185)</f>
        <v>0</v>
      </c>
      <c r="Q173" s="209"/>
      <c r="R173" s="210">
        <f>SUM(R174:R185)</f>
        <v>30.383739999999996</v>
      </c>
      <c r="S173" s="209"/>
      <c r="T173" s="211">
        <f>SUM(T174:T185)</f>
        <v>0</v>
      </c>
      <c r="AR173" s="212" t="s">
        <v>82</v>
      </c>
      <c r="AT173" s="213" t="s">
        <v>73</v>
      </c>
      <c r="AU173" s="213" t="s">
        <v>82</v>
      </c>
      <c r="AY173" s="212" t="s">
        <v>143</v>
      </c>
      <c r="BK173" s="214">
        <f>SUM(BK174:BK185)</f>
        <v>0</v>
      </c>
    </row>
    <row r="174" s="1" customFormat="1" ht="16.5" customHeight="1">
      <c r="B174" s="46"/>
      <c r="C174" s="217" t="s">
        <v>10</v>
      </c>
      <c r="D174" s="217" t="s">
        <v>145</v>
      </c>
      <c r="E174" s="218" t="s">
        <v>245</v>
      </c>
      <c r="F174" s="219" t="s">
        <v>246</v>
      </c>
      <c r="G174" s="220" t="s">
        <v>247</v>
      </c>
      <c r="H174" s="221">
        <v>135</v>
      </c>
      <c r="I174" s="222"/>
      <c r="J174" s="223">
        <f>ROUND(I174*H174,2)</f>
        <v>0</v>
      </c>
      <c r="K174" s="219" t="s">
        <v>149</v>
      </c>
      <c r="L174" s="72"/>
      <c r="M174" s="224" t="s">
        <v>30</v>
      </c>
      <c r="N174" s="225" t="s">
        <v>45</v>
      </c>
      <c r="O174" s="47"/>
      <c r="P174" s="226">
        <f>O174*H174</f>
        <v>0</v>
      </c>
      <c r="Q174" s="226">
        <v>0.00048999999999999998</v>
      </c>
      <c r="R174" s="226">
        <f>Q174*H174</f>
        <v>0.06615</v>
      </c>
      <c r="S174" s="226">
        <v>0</v>
      </c>
      <c r="T174" s="227">
        <f>S174*H174</f>
        <v>0</v>
      </c>
      <c r="AR174" s="24" t="s">
        <v>150</v>
      </c>
      <c r="AT174" s="24" t="s">
        <v>145</v>
      </c>
      <c r="AU174" s="24" t="s">
        <v>84</v>
      </c>
      <c r="AY174" s="24" t="s">
        <v>143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4" t="s">
        <v>82</v>
      </c>
      <c r="BK174" s="228">
        <f>ROUND(I174*H174,2)</f>
        <v>0</v>
      </c>
      <c r="BL174" s="24" t="s">
        <v>150</v>
      </c>
      <c r="BM174" s="24" t="s">
        <v>248</v>
      </c>
    </row>
    <row r="175" s="11" customFormat="1">
      <c r="B175" s="229"/>
      <c r="C175" s="230"/>
      <c r="D175" s="231" t="s">
        <v>152</v>
      </c>
      <c r="E175" s="232" t="s">
        <v>30</v>
      </c>
      <c r="F175" s="233" t="s">
        <v>249</v>
      </c>
      <c r="G175" s="230"/>
      <c r="H175" s="232" t="s">
        <v>30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152</v>
      </c>
      <c r="AU175" s="239" t="s">
        <v>84</v>
      </c>
      <c r="AV175" s="11" t="s">
        <v>82</v>
      </c>
      <c r="AW175" s="11" t="s">
        <v>37</v>
      </c>
      <c r="AX175" s="11" t="s">
        <v>74</v>
      </c>
      <c r="AY175" s="239" t="s">
        <v>143</v>
      </c>
    </row>
    <row r="176" s="12" customFormat="1">
      <c r="B176" s="240"/>
      <c r="C176" s="241"/>
      <c r="D176" s="231" t="s">
        <v>152</v>
      </c>
      <c r="E176" s="242" t="s">
        <v>30</v>
      </c>
      <c r="F176" s="243" t="s">
        <v>250</v>
      </c>
      <c r="G176" s="241"/>
      <c r="H176" s="244">
        <v>135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AT176" s="250" t="s">
        <v>152</v>
      </c>
      <c r="AU176" s="250" t="s">
        <v>84</v>
      </c>
      <c r="AV176" s="12" t="s">
        <v>84</v>
      </c>
      <c r="AW176" s="12" t="s">
        <v>37</v>
      </c>
      <c r="AX176" s="12" t="s">
        <v>82</v>
      </c>
      <c r="AY176" s="250" t="s">
        <v>143</v>
      </c>
    </row>
    <row r="177" s="1" customFormat="1" ht="25.5" customHeight="1">
      <c r="B177" s="46"/>
      <c r="C177" s="217" t="s">
        <v>251</v>
      </c>
      <c r="D177" s="217" t="s">
        <v>145</v>
      </c>
      <c r="E177" s="218" t="s">
        <v>252</v>
      </c>
      <c r="F177" s="219" t="s">
        <v>253</v>
      </c>
      <c r="G177" s="220" t="s">
        <v>148</v>
      </c>
      <c r="H177" s="221">
        <v>18.5</v>
      </c>
      <c r="I177" s="222"/>
      <c r="J177" s="223">
        <f>ROUND(I177*H177,2)</f>
        <v>0</v>
      </c>
      <c r="K177" s="219" t="s">
        <v>30</v>
      </c>
      <c r="L177" s="72"/>
      <c r="M177" s="224" t="s">
        <v>30</v>
      </c>
      <c r="N177" s="225" t="s">
        <v>45</v>
      </c>
      <c r="O177" s="47"/>
      <c r="P177" s="226">
        <f>O177*H177</f>
        <v>0</v>
      </c>
      <c r="Q177" s="226">
        <v>1.6299999999999999</v>
      </c>
      <c r="R177" s="226">
        <f>Q177*H177</f>
        <v>30.154999999999998</v>
      </c>
      <c r="S177" s="226">
        <v>0</v>
      </c>
      <c r="T177" s="227">
        <f>S177*H177</f>
        <v>0</v>
      </c>
      <c r="AR177" s="24" t="s">
        <v>150</v>
      </c>
      <c r="AT177" s="24" t="s">
        <v>145</v>
      </c>
      <c r="AU177" s="24" t="s">
        <v>84</v>
      </c>
      <c r="AY177" s="24" t="s">
        <v>143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4" t="s">
        <v>82</v>
      </c>
      <c r="BK177" s="228">
        <f>ROUND(I177*H177,2)</f>
        <v>0</v>
      </c>
      <c r="BL177" s="24" t="s">
        <v>150</v>
      </c>
      <c r="BM177" s="24" t="s">
        <v>254</v>
      </c>
    </row>
    <row r="178" s="11" customFormat="1">
      <c r="B178" s="229"/>
      <c r="C178" s="230"/>
      <c r="D178" s="231" t="s">
        <v>152</v>
      </c>
      <c r="E178" s="232" t="s">
        <v>30</v>
      </c>
      <c r="F178" s="233" t="s">
        <v>154</v>
      </c>
      <c r="G178" s="230"/>
      <c r="H178" s="232" t="s">
        <v>30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152</v>
      </c>
      <c r="AU178" s="239" t="s">
        <v>84</v>
      </c>
      <c r="AV178" s="11" t="s">
        <v>82</v>
      </c>
      <c r="AW178" s="11" t="s">
        <v>37</v>
      </c>
      <c r="AX178" s="11" t="s">
        <v>74</v>
      </c>
      <c r="AY178" s="239" t="s">
        <v>143</v>
      </c>
    </row>
    <row r="179" s="12" customFormat="1">
      <c r="B179" s="240"/>
      <c r="C179" s="241"/>
      <c r="D179" s="231" t="s">
        <v>152</v>
      </c>
      <c r="E179" s="242" t="s">
        <v>30</v>
      </c>
      <c r="F179" s="243" t="s">
        <v>255</v>
      </c>
      <c r="G179" s="241"/>
      <c r="H179" s="244">
        <v>18.5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AT179" s="250" t="s">
        <v>152</v>
      </c>
      <c r="AU179" s="250" t="s">
        <v>84</v>
      </c>
      <c r="AV179" s="12" t="s">
        <v>84</v>
      </c>
      <c r="AW179" s="12" t="s">
        <v>37</v>
      </c>
      <c r="AX179" s="12" t="s">
        <v>82</v>
      </c>
      <c r="AY179" s="250" t="s">
        <v>143</v>
      </c>
    </row>
    <row r="180" s="1" customFormat="1" ht="38.25" customHeight="1">
      <c r="B180" s="46"/>
      <c r="C180" s="217" t="s">
        <v>256</v>
      </c>
      <c r="D180" s="217" t="s">
        <v>145</v>
      </c>
      <c r="E180" s="218" t="s">
        <v>257</v>
      </c>
      <c r="F180" s="219" t="s">
        <v>258</v>
      </c>
      <c r="G180" s="220" t="s">
        <v>209</v>
      </c>
      <c r="H180" s="221">
        <v>189</v>
      </c>
      <c r="I180" s="222"/>
      <c r="J180" s="223">
        <f>ROUND(I180*H180,2)</f>
        <v>0</v>
      </c>
      <c r="K180" s="219" t="s">
        <v>149</v>
      </c>
      <c r="L180" s="72"/>
      <c r="M180" s="224" t="s">
        <v>30</v>
      </c>
      <c r="N180" s="225" t="s">
        <v>45</v>
      </c>
      <c r="O180" s="47"/>
      <c r="P180" s="226">
        <f>O180*H180</f>
        <v>0</v>
      </c>
      <c r="Q180" s="226">
        <v>0.00031</v>
      </c>
      <c r="R180" s="226">
        <f>Q180*H180</f>
        <v>0.058590000000000003</v>
      </c>
      <c r="S180" s="226">
        <v>0</v>
      </c>
      <c r="T180" s="227">
        <f>S180*H180</f>
        <v>0</v>
      </c>
      <c r="AR180" s="24" t="s">
        <v>150</v>
      </c>
      <c r="AT180" s="24" t="s">
        <v>145</v>
      </c>
      <c r="AU180" s="24" t="s">
        <v>84</v>
      </c>
      <c r="AY180" s="24" t="s">
        <v>143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4" t="s">
        <v>82</v>
      </c>
      <c r="BK180" s="228">
        <f>ROUND(I180*H180,2)</f>
        <v>0</v>
      </c>
      <c r="BL180" s="24" t="s">
        <v>150</v>
      </c>
      <c r="BM180" s="24" t="s">
        <v>259</v>
      </c>
    </row>
    <row r="181" s="11" customFormat="1">
      <c r="B181" s="229"/>
      <c r="C181" s="230"/>
      <c r="D181" s="231" t="s">
        <v>152</v>
      </c>
      <c r="E181" s="232" t="s">
        <v>30</v>
      </c>
      <c r="F181" s="233" t="s">
        <v>154</v>
      </c>
      <c r="G181" s="230"/>
      <c r="H181" s="232" t="s">
        <v>30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AT181" s="239" t="s">
        <v>152</v>
      </c>
      <c r="AU181" s="239" t="s">
        <v>84</v>
      </c>
      <c r="AV181" s="11" t="s">
        <v>82</v>
      </c>
      <c r="AW181" s="11" t="s">
        <v>37</v>
      </c>
      <c r="AX181" s="11" t="s">
        <v>74</v>
      </c>
      <c r="AY181" s="239" t="s">
        <v>143</v>
      </c>
    </row>
    <row r="182" s="12" customFormat="1">
      <c r="B182" s="240"/>
      <c r="C182" s="241"/>
      <c r="D182" s="231" t="s">
        <v>152</v>
      </c>
      <c r="E182" s="242" t="s">
        <v>30</v>
      </c>
      <c r="F182" s="243" t="s">
        <v>260</v>
      </c>
      <c r="G182" s="241"/>
      <c r="H182" s="244">
        <v>189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AT182" s="250" t="s">
        <v>152</v>
      </c>
      <c r="AU182" s="250" t="s">
        <v>84</v>
      </c>
      <c r="AV182" s="12" t="s">
        <v>84</v>
      </c>
      <c r="AW182" s="12" t="s">
        <v>37</v>
      </c>
      <c r="AX182" s="12" t="s">
        <v>82</v>
      </c>
      <c r="AY182" s="250" t="s">
        <v>143</v>
      </c>
    </row>
    <row r="183" s="1" customFormat="1" ht="16.5" customHeight="1">
      <c r="B183" s="46"/>
      <c r="C183" s="273" t="s">
        <v>261</v>
      </c>
      <c r="D183" s="273" t="s">
        <v>195</v>
      </c>
      <c r="E183" s="274" t="s">
        <v>262</v>
      </c>
      <c r="F183" s="275" t="s">
        <v>263</v>
      </c>
      <c r="G183" s="276" t="s">
        <v>209</v>
      </c>
      <c r="H183" s="277">
        <v>208</v>
      </c>
      <c r="I183" s="278"/>
      <c r="J183" s="279">
        <f>ROUND(I183*H183,2)</f>
        <v>0</v>
      </c>
      <c r="K183" s="275" t="s">
        <v>149</v>
      </c>
      <c r="L183" s="280"/>
      <c r="M183" s="281" t="s">
        <v>30</v>
      </c>
      <c r="N183" s="282" t="s">
        <v>45</v>
      </c>
      <c r="O183" s="47"/>
      <c r="P183" s="226">
        <f>O183*H183</f>
        <v>0</v>
      </c>
      <c r="Q183" s="226">
        <v>0.00050000000000000001</v>
      </c>
      <c r="R183" s="226">
        <f>Q183*H183</f>
        <v>0.10400000000000001</v>
      </c>
      <c r="S183" s="226">
        <v>0</v>
      </c>
      <c r="T183" s="227">
        <f>S183*H183</f>
        <v>0</v>
      </c>
      <c r="AR183" s="24" t="s">
        <v>199</v>
      </c>
      <c r="AT183" s="24" t="s">
        <v>195</v>
      </c>
      <c r="AU183" s="24" t="s">
        <v>84</v>
      </c>
      <c r="AY183" s="24" t="s">
        <v>143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4" t="s">
        <v>82</v>
      </c>
      <c r="BK183" s="228">
        <f>ROUND(I183*H183,2)</f>
        <v>0</v>
      </c>
      <c r="BL183" s="24" t="s">
        <v>150</v>
      </c>
      <c r="BM183" s="24" t="s">
        <v>264</v>
      </c>
    </row>
    <row r="184" s="12" customFormat="1">
      <c r="B184" s="240"/>
      <c r="C184" s="241"/>
      <c r="D184" s="231" t="s">
        <v>152</v>
      </c>
      <c r="E184" s="242" t="s">
        <v>30</v>
      </c>
      <c r="F184" s="243" t="s">
        <v>265</v>
      </c>
      <c r="G184" s="241"/>
      <c r="H184" s="244">
        <v>208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AT184" s="250" t="s">
        <v>152</v>
      </c>
      <c r="AU184" s="250" t="s">
        <v>84</v>
      </c>
      <c r="AV184" s="12" t="s">
        <v>84</v>
      </c>
      <c r="AW184" s="12" t="s">
        <v>37</v>
      </c>
      <c r="AX184" s="12" t="s">
        <v>82</v>
      </c>
      <c r="AY184" s="250" t="s">
        <v>143</v>
      </c>
    </row>
    <row r="185" s="1" customFormat="1" ht="16.5" customHeight="1">
      <c r="B185" s="46"/>
      <c r="C185" s="217" t="s">
        <v>266</v>
      </c>
      <c r="D185" s="217" t="s">
        <v>145</v>
      </c>
      <c r="E185" s="218" t="s">
        <v>267</v>
      </c>
      <c r="F185" s="219" t="s">
        <v>268</v>
      </c>
      <c r="G185" s="220" t="s">
        <v>269</v>
      </c>
      <c r="H185" s="221">
        <v>1</v>
      </c>
      <c r="I185" s="222"/>
      <c r="J185" s="223">
        <f>ROUND(I185*H185,2)</f>
        <v>0</v>
      </c>
      <c r="K185" s="219" t="s">
        <v>30</v>
      </c>
      <c r="L185" s="72"/>
      <c r="M185" s="224" t="s">
        <v>30</v>
      </c>
      <c r="N185" s="225" t="s">
        <v>45</v>
      </c>
      <c r="O185" s="47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AR185" s="24" t="s">
        <v>150</v>
      </c>
      <c r="AT185" s="24" t="s">
        <v>145</v>
      </c>
      <c r="AU185" s="24" t="s">
        <v>84</v>
      </c>
      <c r="AY185" s="24" t="s">
        <v>143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4" t="s">
        <v>82</v>
      </c>
      <c r="BK185" s="228">
        <f>ROUND(I185*H185,2)</f>
        <v>0</v>
      </c>
      <c r="BL185" s="24" t="s">
        <v>150</v>
      </c>
      <c r="BM185" s="24" t="s">
        <v>270</v>
      </c>
    </row>
    <row r="186" s="10" customFormat="1" ht="29.88" customHeight="1">
      <c r="B186" s="201"/>
      <c r="C186" s="202"/>
      <c r="D186" s="203" t="s">
        <v>73</v>
      </c>
      <c r="E186" s="215" t="s">
        <v>159</v>
      </c>
      <c r="F186" s="215" t="s">
        <v>271</v>
      </c>
      <c r="G186" s="202"/>
      <c r="H186" s="202"/>
      <c r="I186" s="205"/>
      <c r="J186" s="216">
        <f>BK186</f>
        <v>0</v>
      </c>
      <c r="K186" s="202"/>
      <c r="L186" s="207"/>
      <c r="M186" s="208"/>
      <c r="N186" s="209"/>
      <c r="O186" s="209"/>
      <c r="P186" s="210">
        <f>SUM(P187:P232)</f>
        <v>0</v>
      </c>
      <c r="Q186" s="209"/>
      <c r="R186" s="210">
        <f>SUM(R187:R232)</f>
        <v>13.14835164</v>
      </c>
      <c r="S186" s="209"/>
      <c r="T186" s="211">
        <f>SUM(T187:T232)</f>
        <v>0</v>
      </c>
      <c r="AR186" s="212" t="s">
        <v>82</v>
      </c>
      <c r="AT186" s="213" t="s">
        <v>73</v>
      </c>
      <c r="AU186" s="213" t="s">
        <v>82</v>
      </c>
      <c r="AY186" s="212" t="s">
        <v>143</v>
      </c>
      <c r="BK186" s="214">
        <f>SUM(BK187:BK232)</f>
        <v>0</v>
      </c>
    </row>
    <row r="187" s="1" customFormat="1" ht="25.5" customHeight="1">
      <c r="B187" s="46"/>
      <c r="C187" s="217" t="s">
        <v>272</v>
      </c>
      <c r="D187" s="217" t="s">
        <v>145</v>
      </c>
      <c r="E187" s="218" t="s">
        <v>273</v>
      </c>
      <c r="F187" s="219" t="s">
        <v>274</v>
      </c>
      <c r="G187" s="220" t="s">
        <v>209</v>
      </c>
      <c r="H187" s="221">
        <v>39.5</v>
      </c>
      <c r="I187" s="222"/>
      <c r="J187" s="223">
        <f>ROUND(I187*H187,2)</f>
        <v>0</v>
      </c>
      <c r="K187" s="219" t="s">
        <v>149</v>
      </c>
      <c r="L187" s="72"/>
      <c r="M187" s="224" t="s">
        <v>30</v>
      </c>
      <c r="N187" s="225" t="s">
        <v>45</v>
      </c>
      <c r="O187" s="47"/>
      <c r="P187" s="226">
        <f>O187*H187</f>
        <v>0</v>
      </c>
      <c r="Q187" s="226">
        <v>0.028570000000000002</v>
      </c>
      <c r="R187" s="226">
        <f>Q187*H187</f>
        <v>1.1285150000000002</v>
      </c>
      <c r="S187" s="226">
        <v>0</v>
      </c>
      <c r="T187" s="227">
        <f>S187*H187</f>
        <v>0</v>
      </c>
      <c r="AR187" s="24" t="s">
        <v>150</v>
      </c>
      <c r="AT187" s="24" t="s">
        <v>145</v>
      </c>
      <c r="AU187" s="24" t="s">
        <v>84</v>
      </c>
      <c r="AY187" s="24" t="s">
        <v>143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4" t="s">
        <v>82</v>
      </c>
      <c r="BK187" s="228">
        <f>ROUND(I187*H187,2)</f>
        <v>0</v>
      </c>
      <c r="BL187" s="24" t="s">
        <v>150</v>
      </c>
      <c r="BM187" s="24" t="s">
        <v>275</v>
      </c>
    </row>
    <row r="188" s="11" customFormat="1">
      <c r="B188" s="229"/>
      <c r="C188" s="230"/>
      <c r="D188" s="231" t="s">
        <v>152</v>
      </c>
      <c r="E188" s="232" t="s">
        <v>30</v>
      </c>
      <c r="F188" s="233" t="s">
        <v>276</v>
      </c>
      <c r="G188" s="230"/>
      <c r="H188" s="232" t="s">
        <v>30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AT188" s="239" t="s">
        <v>152</v>
      </c>
      <c r="AU188" s="239" t="s">
        <v>84</v>
      </c>
      <c r="AV188" s="11" t="s">
        <v>82</v>
      </c>
      <c r="AW188" s="11" t="s">
        <v>37</v>
      </c>
      <c r="AX188" s="11" t="s">
        <v>74</v>
      </c>
      <c r="AY188" s="239" t="s">
        <v>143</v>
      </c>
    </row>
    <row r="189" s="11" customFormat="1">
      <c r="B189" s="229"/>
      <c r="C189" s="230"/>
      <c r="D189" s="231" t="s">
        <v>152</v>
      </c>
      <c r="E189" s="232" t="s">
        <v>30</v>
      </c>
      <c r="F189" s="233" t="s">
        <v>277</v>
      </c>
      <c r="G189" s="230"/>
      <c r="H189" s="232" t="s">
        <v>30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AT189" s="239" t="s">
        <v>152</v>
      </c>
      <c r="AU189" s="239" t="s">
        <v>84</v>
      </c>
      <c r="AV189" s="11" t="s">
        <v>82</v>
      </c>
      <c r="AW189" s="11" t="s">
        <v>37</v>
      </c>
      <c r="AX189" s="11" t="s">
        <v>74</v>
      </c>
      <c r="AY189" s="239" t="s">
        <v>143</v>
      </c>
    </row>
    <row r="190" s="12" customFormat="1">
      <c r="B190" s="240"/>
      <c r="C190" s="241"/>
      <c r="D190" s="231" t="s">
        <v>152</v>
      </c>
      <c r="E190" s="242" t="s">
        <v>30</v>
      </c>
      <c r="F190" s="243" t="s">
        <v>278</v>
      </c>
      <c r="G190" s="241"/>
      <c r="H190" s="244">
        <v>37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AT190" s="250" t="s">
        <v>152</v>
      </c>
      <c r="AU190" s="250" t="s">
        <v>84</v>
      </c>
      <c r="AV190" s="12" t="s">
        <v>84</v>
      </c>
      <c r="AW190" s="12" t="s">
        <v>37</v>
      </c>
      <c r="AX190" s="12" t="s">
        <v>74</v>
      </c>
      <c r="AY190" s="250" t="s">
        <v>143</v>
      </c>
    </row>
    <row r="191" s="11" customFormat="1">
      <c r="B191" s="229"/>
      <c r="C191" s="230"/>
      <c r="D191" s="231" t="s">
        <v>152</v>
      </c>
      <c r="E191" s="232" t="s">
        <v>30</v>
      </c>
      <c r="F191" s="233" t="s">
        <v>279</v>
      </c>
      <c r="G191" s="230"/>
      <c r="H191" s="232" t="s">
        <v>30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AT191" s="239" t="s">
        <v>152</v>
      </c>
      <c r="AU191" s="239" t="s">
        <v>84</v>
      </c>
      <c r="AV191" s="11" t="s">
        <v>82</v>
      </c>
      <c r="AW191" s="11" t="s">
        <v>37</v>
      </c>
      <c r="AX191" s="11" t="s">
        <v>74</v>
      </c>
      <c r="AY191" s="239" t="s">
        <v>143</v>
      </c>
    </row>
    <row r="192" s="11" customFormat="1">
      <c r="B192" s="229"/>
      <c r="C192" s="230"/>
      <c r="D192" s="231" t="s">
        <v>152</v>
      </c>
      <c r="E192" s="232" t="s">
        <v>30</v>
      </c>
      <c r="F192" s="233" t="s">
        <v>280</v>
      </c>
      <c r="G192" s="230"/>
      <c r="H192" s="232" t="s">
        <v>30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152</v>
      </c>
      <c r="AU192" s="239" t="s">
        <v>84</v>
      </c>
      <c r="AV192" s="11" t="s">
        <v>82</v>
      </c>
      <c r="AW192" s="11" t="s">
        <v>37</v>
      </c>
      <c r="AX192" s="11" t="s">
        <v>74</v>
      </c>
      <c r="AY192" s="239" t="s">
        <v>143</v>
      </c>
    </row>
    <row r="193" s="12" customFormat="1">
      <c r="B193" s="240"/>
      <c r="C193" s="241"/>
      <c r="D193" s="231" t="s">
        <v>152</v>
      </c>
      <c r="E193" s="242" t="s">
        <v>30</v>
      </c>
      <c r="F193" s="243" t="s">
        <v>281</v>
      </c>
      <c r="G193" s="241"/>
      <c r="H193" s="244">
        <v>2.5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152</v>
      </c>
      <c r="AU193" s="250" t="s">
        <v>84</v>
      </c>
      <c r="AV193" s="12" t="s">
        <v>84</v>
      </c>
      <c r="AW193" s="12" t="s">
        <v>37</v>
      </c>
      <c r="AX193" s="12" t="s">
        <v>74</v>
      </c>
      <c r="AY193" s="250" t="s">
        <v>143</v>
      </c>
    </row>
    <row r="194" s="14" customFormat="1">
      <c r="B194" s="262"/>
      <c r="C194" s="263"/>
      <c r="D194" s="231" t="s">
        <v>152</v>
      </c>
      <c r="E194" s="264" t="s">
        <v>30</v>
      </c>
      <c r="F194" s="265" t="s">
        <v>187</v>
      </c>
      <c r="G194" s="263"/>
      <c r="H194" s="266">
        <v>39.5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AT194" s="272" t="s">
        <v>152</v>
      </c>
      <c r="AU194" s="272" t="s">
        <v>84</v>
      </c>
      <c r="AV194" s="14" t="s">
        <v>150</v>
      </c>
      <c r="AW194" s="14" t="s">
        <v>37</v>
      </c>
      <c r="AX194" s="14" t="s">
        <v>82</v>
      </c>
      <c r="AY194" s="272" t="s">
        <v>143</v>
      </c>
    </row>
    <row r="195" s="1" customFormat="1" ht="25.5" customHeight="1">
      <c r="B195" s="46"/>
      <c r="C195" s="217" t="s">
        <v>9</v>
      </c>
      <c r="D195" s="217" t="s">
        <v>145</v>
      </c>
      <c r="E195" s="218" t="s">
        <v>282</v>
      </c>
      <c r="F195" s="219" t="s">
        <v>283</v>
      </c>
      <c r="G195" s="220" t="s">
        <v>247</v>
      </c>
      <c r="H195" s="221">
        <v>8.6999999999999993</v>
      </c>
      <c r="I195" s="222"/>
      <c r="J195" s="223">
        <f>ROUND(I195*H195,2)</f>
        <v>0</v>
      </c>
      <c r="K195" s="219" t="s">
        <v>30</v>
      </c>
      <c r="L195" s="72"/>
      <c r="M195" s="224" t="s">
        <v>30</v>
      </c>
      <c r="N195" s="225" t="s">
        <v>45</v>
      </c>
      <c r="O195" s="47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AR195" s="24" t="s">
        <v>150</v>
      </c>
      <c r="AT195" s="24" t="s">
        <v>145</v>
      </c>
      <c r="AU195" s="24" t="s">
        <v>84</v>
      </c>
      <c r="AY195" s="24" t="s">
        <v>143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24" t="s">
        <v>82</v>
      </c>
      <c r="BK195" s="228">
        <f>ROUND(I195*H195,2)</f>
        <v>0</v>
      </c>
      <c r="BL195" s="24" t="s">
        <v>150</v>
      </c>
      <c r="BM195" s="24" t="s">
        <v>284</v>
      </c>
    </row>
    <row r="196" s="11" customFormat="1">
      <c r="B196" s="229"/>
      <c r="C196" s="230"/>
      <c r="D196" s="231" t="s">
        <v>152</v>
      </c>
      <c r="E196" s="232" t="s">
        <v>30</v>
      </c>
      <c r="F196" s="233" t="s">
        <v>280</v>
      </c>
      <c r="G196" s="230"/>
      <c r="H196" s="232" t="s">
        <v>30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152</v>
      </c>
      <c r="AU196" s="239" t="s">
        <v>84</v>
      </c>
      <c r="AV196" s="11" t="s">
        <v>82</v>
      </c>
      <c r="AW196" s="11" t="s">
        <v>37</v>
      </c>
      <c r="AX196" s="11" t="s">
        <v>74</v>
      </c>
      <c r="AY196" s="239" t="s">
        <v>143</v>
      </c>
    </row>
    <row r="197" s="12" customFormat="1">
      <c r="B197" s="240"/>
      <c r="C197" s="241"/>
      <c r="D197" s="231" t="s">
        <v>152</v>
      </c>
      <c r="E197" s="242" t="s">
        <v>30</v>
      </c>
      <c r="F197" s="243" t="s">
        <v>285</v>
      </c>
      <c r="G197" s="241"/>
      <c r="H197" s="244">
        <v>8.6999999999999993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152</v>
      </c>
      <c r="AU197" s="250" t="s">
        <v>84</v>
      </c>
      <c r="AV197" s="12" t="s">
        <v>84</v>
      </c>
      <c r="AW197" s="12" t="s">
        <v>37</v>
      </c>
      <c r="AX197" s="12" t="s">
        <v>82</v>
      </c>
      <c r="AY197" s="250" t="s">
        <v>143</v>
      </c>
    </row>
    <row r="198" s="1" customFormat="1" ht="38.25" customHeight="1">
      <c r="B198" s="46"/>
      <c r="C198" s="217" t="s">
        <v>286</v>
      </c>
      <c r="D198" s="217" t="s">
        <v>145</v>
      </c>
      <c r="E198" s="218" t="s">
        <v>287</v>
      </c>
      <c r="F198" s="219" t="s">
        <v>288</v>
      </c>
      <c r="G198" s="220" t="s">
        <v>148</v>
      </c>
      <c r="H198" s="221">
        <v>17</v>
      </c>
      <c r="I198" s="222"/>
      <c r="J198" s="223">
        <f>ROUND(I198*H198,2)</f>
        <v>0</v>
      </c>
      <c r="K198" s="219" t="s">
        <v>149</v>
      </c>
      <c r="L198" s="72"/>
      <c r="M198" s="224" t="s">
        <v>30</v>
      </c>
      <c r="N198" s="225" t="s">
        <v>45</v>
      </c>
      <c r="O198" s="47"/>
      <c r="P198" s="226">
        <f>O198*H198</f>
        <v>0</v>
      </c>
      <c r="Q198" s="226">
        <v>0.70067999999999997</v>
      </c>
      <c r="R198" s="226">
        <f>Q198*H198</f>
        <v>11.91156</v>
      </c>
      <c r="S198" s="226">
        <v>0</v>
      </c>
      <c r="T198" s="227">
        <f>S198*H198</f>
        <v>0</v>
      </c>
      <c r="AR198" s="24" t="s">
        <v>150</v>
      </c>
      <c r="AT198" s="24" t="s">
        <v>145</v>
      </c>
      <c r="AU198" s="24" t="s">
        <v>84</v>
      </c>
      <c r="AY198" s="24" t="s">
        <v>143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4" t="s">
        <v>82</v>
      </c>
      <c r="BK198" s="228">
        <f>ROUND(I198*H198,2)</f>
        <v>0</v>
      </c>
      <c r="BL198" s="24" t="s">
        <v>150</v>
      </c>
      <c r="BM198" s="24" t="s">
        <v>289</v>
      </c>
    </row>
    <row r="199" s="11" customFormat="1">
      <c r="B199" s="229"/>
      <c r="C199" s="230"/>
      <c r="D199" s="231" t="s">
        <v>152</v>
      </c>
      <c r="E199" s="232" t="s">
        <v>30</v>
      </c>
      <c r="F199" s="233" t="s">
        <v>290</v>
      </c>
      <c r="G199" s="230"/>
      <c r="H199" s="232" t="s">
        <v>30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AT199" s="239" t="s">
        <v>152</v>
      </c>
      <c r="AU199" s="239" t="s">
        <v>84</v>
      </c>
      <c r="AV199" s="11" t="s">
        <v>82</v>
      </c>
      <c r="AW199" s="11" t="s">
        <v>37</v>
      </c>
      <c r="AX199" s="11" t="s">
        <v>74</v>
      </c>
      <c r="AY199" s="239" t="s">
        <v>143</v>
      </c>
    </row>
    <row r="200" s="11" customFormat="1">
      <c r="B200" s="229"/>
      <c r="C200" s="230"/>
      <c r="D200" s="231" t="s">
        <v>152</v>
      </c>
      <c r="E200" s="232" t="s">
        <v>30</v>
      </c>
      <c r="F200" s="233" t="s">
        <v>291</v>
      </c>
      <c r="G200" s="230"/>
      <c r="H200" s="232" t="s">
        <v>30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AT200" s="239" t="s">
        <v>152</v>
      </c>
      <c r="AU200" s="239" t="s">
        <v>84</v>
      </c>
      <c r="AV200" s="11" t="s">
        <v>82</v>
      </c>
      <c r="AW200" s="11" t="s">
        <v>37</v>
      </c>
      <c r="AX200" s="11" t="s">
        <v>74</v>
      </c>
      <c r="AY200" s="239" t="s">
        <v>143</v>
      </c>
    </row>
    <row r="201" s="12" customFormat="1">
      <c r="B201" s="240"/>
      <c r="C201" s="241"/>
      <c r="D201" s="231" t="s">
        <v>152</v>
      </c>
      <c r="E201" s="242" t="s">
        <v>30</v>
      </c>
      <c r="F201" s="243" t="s">
        <v>292</v>
      </c>
      <c r="G201" s="241"/>
      <c r="H201" s="244">
        <v>6.75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AT201" s="250" t="s">
        <v>152</v>
      </c>
      <c r="AU201" s="250" t="s">
        <v>84</v>
      </c>
      <c r="AV201" s="12" t="s">
        <v>84</v>
      </c>
      <c r="AW201" s="12" t="s">
        <v>37</v>
      </c>
      <c r="AX201" s="12" t="s">
        <v>74</v>
      </c>
      <c r="AY201" s="250" t="s">
        <v>143</v>
      </c>
    </row>
    <row r="202" s="11" customFormat="1">
      <c r="B202" s="229"/>
      <c r="C202" s="230"/>
      <c r="D202" s="231" t="s">
        <v>152</v>
      </c>
      <c r="E202" s="232" t="s">
        <v>30</v>
      </c>
      <c r="F202" s="233" t="s">
        <v>293</v>
      </c>
      <c r="G202" s="230"/>
      <c r="H202" s="232" t="s">
        <v>30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AT202" s="239" t="s">
        <v>152</v>
      </c>
      <c r="AU202" s="239" t="s">
        <v>84</v>
      </c>
      <c r="AV202" s="11" t="s">
        <v>82</v>
      </c>
      <c r="AW202" s="11" t="s">
        <v>37</v>
      </c>
      <c r="AX202" s="11" t="s">
        <v>74</v>
      </c>
      <c r="AY202" s="239" t="s">
        <v>143</v>
      </c>
    </row>
    <row r="203" s="12" customFormat="1">
      <c r="B203" s="240"/>
      <c r="C203" s="241"/>
      <c r="D203" s="231" t="s">
        <v>152</v>
      </c>
      <c r="E203" s="242" t="s">
        <v>30</v>
      </c>
      <c r="F203" s="243" t="s">
        <v>294</v>
      </c>
      <c r="G203" s="241"/>
      <c r="H203" s="244">
        <v>0.089999999999999997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AT203" s="250" t="s">
        <v>152</v>
      </c>
      <c r="AU203" s="250" t="s">
        <v>84</v>
      </c>
      <c r="AV203" s="12" t="s">
        <v>84</v>
      </c>
      <c r="AW203" s="12" t="s">
        <v>37</v>
      </c>
      <c r="AX203" s="12" t="s">
        <v>74</v>
      </c>
      <c r="AY203" s="250" t="s">
        <v>143</v>
      </c>
    </row>
    <row r="204" s="11" customFormat="1">
      <c r="B204" s="229"/>
      <c r="C204" s="230"/>
      <c r="D204" s="231" t="s">
        <v>152</v>
      </c>
      <c r="E204" s="232" t="s">
        <v>30</v>
      </c>
      <c r="F204" s="233" t="s">
        <v>295</v>
      </c>
      <c r="G204" s="230"/>
      <c r="H204" s="232" t="s">
        <v>30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152</v>
      </c>
      <c r="AU204" s="239" t="s">
        <v>84</v>
      </c>
      <c r="AV204" s="11" t="s">
        <v>82</v>
      </c>
      <c r="AW204" s="11" t="s">
        <v>37</v>
      </c>
      <c r="AX204" s="11" t="s">
        <v>74</v>
      </c>
      <c r="AY204" s="239" t="s">
        <v>143</v>
      </c>
    </row>
    <row r="205" s="12" customFormat="1">
      <c r="B205" s="240"/>
      <c r="C205" s="241"/>
      <c r="D205" s="231" t="s">
        <v>152</v>
      </c>
      <c r="E205" s="242" t="s">
        <v>30</v>
      </c>
      <c r="F205" s="243" t="s">
        <v>296</v>
      </c>
      <c r="G205" s="241"/>
      <c r="H205" s="244">
        <v>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AT205" s="250" t="s">
        <v>152</v>
      </c>
      <c r="AU205" s="250" t="s">
        <v>84</v>
      </c>
      <c r="AV205" s="12" t="s">
        <v>84</v>
      </c>
      <c r="AW205" s="12" t="s">
        <v>37</v>
      </c>
      <c r="AX205" s="12" t="s">
        <v>74</v>
      </c>
      <c r="AY205" s="250" t="s">
        <v>143</v>
      </c>
    </row>
    <row r="206" s="11" customFormat="1">
      <c r="B206" s="229"/>
      <c r="C206" s="230"/>
      <c r="D206" s="231" t="s">
        <v>152</v>
      </c>
      <c r="E206" s="232" t="s">
        <v>30</v>
      </c>
      <c r="F206" s="233" t="s">
        <v>297</v>
      </c>
      <c r="G206" s="230"/>
      <c r="H206" s="232" t="s">
        <v>30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AT206" s="239" t="s">
        <v>152</v>
      </c>
      <c r="AU206" s="239" t="s">
        <v>84</v>
      </c>
      <c r="AV206" s="11" t="s">
        <v>82</v>
      </c>
      <c r="AW206" s="11" t="s">
        <v>37</v>
      </c>
      <c r="AX206" s="11" t="s">
        <v>74</v>
      </c>
      <c r="AY206" s="239" t="s">
        <v>143</v>
      </c>
    </row>
    <row r="207" s="12" customFormat="1">
      <c r="B207" s="240"/>
      <c r="C207" s="241"/>
      <c r="D207" s="231" t="s">
        <v>152</v>
      </c>
      <c r="E207" s="242" t="s">
        <v>30</v>
      </c>
      <c r="F207" s="243" t="s">
        <v>298</v>
      </c>
      <c r="G207" s="241"/>
      <c r="H207" s="244">
        <v>1.2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AT207" s="250" t="s">
        <v>152</v>
      </c>
      <c r="AU207" s="250" t="s">
        <v>84</v>
      </c>
      <c r="AV207" s="12" t="s">
        <v>84</v>
      </c>
      <c r="AW207" s="12" t="s">
        <v>37</v>
      </c>
      <c r="AX207" s="12" t="s">
        <v>74</v>
      </c>
      <c r="AY207" s="250" t="s">
        <v>143</v>
      </c>
    </row>
    <row r="208" s="12" customFormat="1">
      <c r="B208" s="240"/>
      <c r="C208" s="241"/>
      <c r="D208" s="231" t="s">
        <v>152</v>
      </c>
      <c r="E208" s="242" t="s">
        <v>30</v>
      </c>
      <c r="F208" s="243" t="s">
        <v>299</v>
      </c>
      <c r="G208" s="241"/>
      <c r="H208" s="244">
        <v>3.375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AT208" s="250" t="s">
        <v>152</v>
      </c>
      <c r="AU208" s="250" t="s">
        <v>84</v>
      </c>
      <c r="AV208" s="12" t="s">
        <v>84</v>
      </c>
      <c r="AW208" s="12" t="s">
        <v>37</v>
      </c>
      <c r="AX208" s="12" t="s">
        <v>74</v>
      </c>
      <c r="AY208" s="250" t="s">
        <v>143</v>
      </c>
    </row>
    <row r="209" s="11" customFormat="1">
      <c r="B209" s="229"/>
      <c r="C209" s="230"/>
      <c r="D209" s="231" t="s">
        <v>152</v>
      </c>
      <c r="E209" s="232" t="s">
        <v>30</v>
      </c>
      <c r="F209" s="233" t="s">
        <v>300</v>
      </c>
      <c r="G209" s="230"/>
      <c r="H209" s="232" t="s">
        <v>30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152</v>
      </c>
      <c r="AU209" s="239" t="s">
        <v>84</v>
      </c>
      <c r="AV209" s="11" t="s">
        <v>82</v>
      </c>
      <c r="AW209" s="11" t="s">
        <v>37</v>
      </c>
      <c r="AX209" s="11" t="s">
        <v>74</v>
      </c>
      <c r="AY209" s="239" t="s">
        <v>143</v>
      </c>
    </row>
    <row r="210" s="12" customFormat="1">
      <c r="B210" s="240"/>
      <c r="C210" s="241"/>
      <c r="D210" s="231" t="s">
        <v>152</v>
      </c>
      <c r="E210" s="242" t="s">
        <v>30</v>
      </c>
      <c r="F210" s="243" t="s">
        <v>301</v>
      </c>
      <c r="G210" s="241"/>
      <c r="H210" s="244">
        <v>4.4050000000000002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AT210" s="250" t="s">
        <v>152</v>
      </c>
      <c r="AU210" s="250" t="s">
        <v>84</v>
      </c>
      <c r="AV210" s="12" t="s">
        <v>84</v>
      </c>
      <c r="AW210" s="12" t="s">
        <v>37</v>
      </c>
      <c r="AX210" s="12" t="s">
        <v>74</v>
      </c>
      <c r="AY210" s="250" t="s">
        <v>143</v>
      </c>
    </row>
    <row r="211" s="11" customFormat="1">
      <c r="B211" s="229"/>
      <c r="C211" s="230"/>
      <c r="D211" s="231" t="s">
        <v>152</v>
      </c>
      <c r="E211" s="232" t="s">
        <v>30</v>
      </c>
      <c r="F211" s="233" t="s">
        <v>302</v>
      </c>
      <c r="G211" s="230"/>
      <c r="H211" s="232" t="s">
        <v>30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AT211" s="239" t="s">
        <v>152</v>
      </c>
      <c r="AU211" s="239" t="s">
        <v>84</v>
      </c>
      <c r="AV211" s="11" t="s">
        <v>82</v>
      </c>
      <c r="AW211" s="11" t="s">
        <v>37</v>
      </c>
      <c r="AX211" s="11" t="s">
        <v>74</v>
      </c>
      <c r="AY211" s="239" t="s">
        <v>143</v>
      </c>
    </row>
    <row r="212" s="12" customFormat="1">
      <c r="B212" s="240"/>
      <c r="C212" s="241"/>
      <c r="D212" s="231" t="s">
        <v>152</v>
      </c>
      <c r="E212" s="242" t="s">
        <v>30</v>
      </c>
      <c r="F212" s="243" t="s">
        <v>303</v>
      </c>
      <c r="G212" s="241"/>
      <c r="H212" s="244">
        <v>0.17999999999999999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AT212" s="250" t="s">
        <v>152</v>
      </c>
      <c r="AU212" s="250" t="s">
        <v>84</v>
      </c>
      <c r="AV212" s="12" t="s">
        <v>84</v>
      </c>
      <c r="AW212" s="12" t="s">
        <v>37</v>
      </c>
      <c r="AX212" s="12" t="s">
        <v>74</v>
      </c>
      <c r="AY212" s="250" t="s">
        <v>143</v>
      </c>
    </row>
    <row r="213" s="14" customFormat="1">
      <c r="B213" s="262"/>
      <c r="C213" s="263"/>
      <c r="D213" s="231" t="s">
        <v>152</v>
      </c>
      <c r="E213" s="264" t="s">
        <v>30</v>
      </c>
      <c r="F213" s="265" t="s">
        <v>187</v>
      </c>
      <c r="G213" s="263"/>
      <c r="H213" s="266">
        <v>17</v>
      </c>
      <c r="I213" s="267"/>
      <c r="J213" s="263"/>
      <c r="K213" s="263"/>
      <c r="L213" s="268"/>
      <c r="M213" s="269"/>
      <c r="N213" s="270"/>
      <c r="O213" s="270"/>
      <c r="P213" s="270"/>
      <c r="Q213" s="270"/>
      <c r="R213" s="270"/>
      <c r="S213" s="270"/>
      <c r="T213" s="271"/>
      <c r="AT213" s="272" t="s">
        <v>152</v>
      </c>
      <c r="AU213" s="272" t="s">
        <v>84</v>
      </c>
      <c r="AV213" s="14" t="s">
        <v>150</v>
      </c>
      <c r="AW213" s="14" t="s">
        <v>37</v>
      </c>
      <c r="AX213" s="14" t="s">
        <v>82</v>
      </c>
      <c r="AY213" s="272" t="s">
        <v>143</v>
      </c>
    </row>
    <row r="214" s="1" customFormat="1" ht="25.5" customHeight="1">
      <c r="B214" s="46"/>
      <c r="C214" s="217" t="s">
        <v>304</v>
      </c>
      <c r="D214" s="217" t="s">
        <v>145</v>
      </c>
      <c r="E214" s="218" t="s">
        <v>305</v>
      </c>
      <c r="F214" s="219" t="s">
        <v>306</v>
      </c>
      <c r="G214" s="220" t="s">
        <v>198</v>
      </c>
      <c r="H214" s="221">
        <v>0.025999999999999999</v>
      </c>
      <c r="I214" s="222"/>
      <c r="J214" s="223">
        <f>ROUND(I214*H214,2)</f>
        <v>0</v>
      </c>
      <c r="K214" s="219" t="s">
        <v>149</v>
      </c>
      <c r="L214" s="72"/>
      <c r="M214" s="224" t="s">
        <v>30</v>
      </c>
      <c r="N214" s="225" t="s">
        <v>45</v>
      </c>
      <c r="O214" s="47"/>
      <c r="P214" s="226">
        <f>O214*H214</f>
        <v>0</v>
      </c>
      <c r="Q214" s="226">
        <v>1.0900000000000001</v>
      </c>
      <c r="R214" s="226">
        <f>Q214*H214</f>
        <v>0.028340000000000001</v>
      </c>
      <c r="S214" s="226">
        <v>0</v>
      </c>
      <c r="T214" s="227">
        <f>S214*H214</f>
        <v>0</v>
      </c>
      <c r="AR214" s="24" t="s">
        <v>150</v>
      </c>
      <c r="AT214" s="24" t="s">
        <v>145</v>
      </c>
      <c r="AU214" s="24" t="s">
        <v>84</v>
      </c>
      <c r="AY214" s="24" t="s">
        <v>143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4" t="s">
        <v>82</v>
      </c>
      <c r="BK214" s="228">
        <f>ROUND(I214*H214,2)</f>
        <v>0</v>
      </c>
      <c r="BL214" s="24" t="s">
        <v>150</v>
      </c>
      <c r="BM214" s="24" t="s">
        <v>307</v>
      </c>
    </row>
    <row r="215" s="11" customFormat="1">
      <c r="B215" s="229"/>
      <c r="C215" s="230"/>
      <c r="D215" s="231" t="s">
        <v>152</v>
      </c>
      <c r="E215" s="232" t="s">
        <v>30</v>
      </c>
      <c r="F215" s="233" t="s">
        <v>308</v>
      </c>
      <c r="G215" s="230"/>
      <c r="H215" s="232" t="s">
        <v>30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AT215" s="239" t="s">
        <v>152</v>
      </c>
      <c r="AU215" s="239" t="s">
        <v>84</v>
      </c>
      <c r="AV215" s="11" t="s">
        <v>82</v>
      </c>
      <c r="AW215" s="11" t="s">
        <v>37</v>
      </c>
      <c r="AX215" s="11" t="s">
        <v>74</v>
      </c>
      <c r="AY215" s="239" t="s">
        <v>143</v>
      </c>
    </row>
    <row r="216" s="11" customFormat="1">
      <c r="B216" s="229"/>
      <c r="C216" s="230"/>
      <c r="D216" s="231" t="s">
        <v>152</v>
      </c>
      <c r="E216" s="232" t="s">
        <v>30</v>
      </c>
      <c r="F216" s="233" t="s">
        <v>309</v>
      </c>
      <c r="G216" s="230"/>
      <c r="H216" s="232" t="s">
        <v>30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152</v>
      </c>
      <c r="AU216" s="239" t="s">
        <v>84</v>
      </c>
      <c r="AV216" s="11" t="s">
        <v>82</v>
      </c>
      <c r="AW216" s="11" t="s">
        <v>37</v>
      </c>
      <c r="AX216" s="11" t="s">
        <v>74</v>
      </c>
      <c r="AY216" s="239" t="s">
        <v>143</v>
      </c>
    </row>
    <row r="217" s="11" customFormat="1">
      <c r="B217" s="229"/>
      <c r="C217" s="230"/>
      <c r="D217" s="231" t="s">
        <v>152</v>
      </c>
      <c r="E217" s="232" t="s">
        <v>30</v>
      </c>
      <c r="F217" s="233" t="s">
        <v>310</v>
      </c>
      <c r="G217" s="230"/>
      <c r="H217" s="232" t="s">
        <v>30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152</v>
      </c>
      <c r="AU217" s="239" t="s">
        <v>84</v>
      </c>
      <c r="AV217" s="11" t="s">
        <v>82</v>
      </c>
      <c r="AW217" s="11" t="s">
        <v>37</v>
      </c>
      <c r="AX217" s="11" t="s">
        <v>74</v>
      </c>
      <c r="AY217" s="239" t="s">
        <v>143</v>
      </c>
    </row>
    <row r="218" s="12" customFormat="1">
      <c r="B218" s="240"/>
      <c r="C218" s="241"/>
      <c r="D218" s="231" t="s">
        <v>152</v>
      </c>
      <c r="E218" s="242" t="s">
        <v>30</v>
      </c>
      <c r="F218" s="243" t="s">
        <v>311</v>
      </c>
      <c r="G218" s="241"/>
      <c r="H218" s="244">
        <v>0.025999999999999999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AT218" s="250" t="s">
        <v>152</v>
      </c>
      <c r="AU218" s="250" t="s">
        <v>84</v>
      </c>
      <c r="AV218" s="12" t="s">
        <v>84</v>
      </c>
      <c r="AW218" s="12" t="s">
        <v>37</v>
      </c>
      <c r="AX218" s="12" t="s">
        <v>82</v>
      </c>
      <c r="AY218" s="250" t="s">
        <v>143</v>
      </c>
    </row>
    <row r="219" s="1" customFormat="1" ht="16.5" customHeight="1">
      <c r="B219" s="46"/>
      <c r="C219" s="217" t="s">
        <v>312</v>
      </c>
      <c r="D219" s="217" t="s">
        <v>145</v>
      </c>
      <c r="E219" s="218" t="s">
        <v>313</v>
      </c>
      <c r="F219" s="219" t="s">
        <v>314</v>
      </c>
      <c r="G219" s="220" t="s">
        <v>148</v>
      </c>
      <c r="H219" s="221">
        <v>0.032000000000000001</v>
      </c>
      <c r="I219" s="222"/>
      <c r="J219" s="223">
        <f>ROUND(I219*H219,2)</f>
        <v>0</v>
      </c>
      <c r="K219" s="219" t="s">
        <v>149</v>
      </c>
      <c r="L219" s="72"/>
      <c r="M219" s="224" t="s">
        <v>30</v>
      </c>
      <c r="N219" s="225" t="s">
        <v>45</v>
      </c>
      <c r="O219" s="47"/>
      <c r="P219" s="226">
        <f>O219*H219</f>
        <v>0</v>
      </c>
      <c r="Q219" s="226">
        <v>1.94302</v>
      </c>
      <c r="R219" s="226">
        <f>Q219*H219</f>
        <v>0.062176639999999998</v>
      </c>
      <c r="S219" s="226">
        <v>0</v>
      </c>
      <c r="T219" s="227">
        <f>S219*H219</f>
        <v>0</v>
      </c>
      <c r="AR219" s="24" t="s">
        <v>150</v>
      </c>
      <c r="AT219" s="24" t="s">
        <v>145</v>
      </c>
      <c r="AU219" s="24" t="s">
        <v>84</v>
      </c>
      <c r="AY219" s="24" t="s">
        <v>143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24" t="s">
        <v>82</v>
      </c>
      <c r="BK219" s="228">
        <f>ROUND(I219*H219,2)</f>
        <v>0</v>
      </c>
      <c r="BL219" s="24" t="s">
        <v>150</v>
      </c>
      <c r="BM219" s="24" t="s">
        <v>315</v>
      </c>
    </row>
    <row r="220" s="11" customFormat="1">
      <c r="B220" s="229"/>
      <c r="C220" s="230"/>
      <c r="D220" s="231" t="s">
        <v>152</v>
      </c>
      <c r="E220" s="232" t="s">
        <v>30</v>
      </c>
      <c r="F220" s="233" t="s">
        <v>316</v>
      </c>
      <c r="G220" s="230"/>
      <c r="H220" s="232" t="s">
        <v>30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AT220" s="239" t="s">
        <v>152</v>
      </c>
      <c r="AU220" s="239" t="s">
        <v>84</v>
      </c>
      <c r="AV220" s="11" t="s">
        <v>82</v>
      </c>
      <c r="AW220" s="11" t="s">
        <v>37</v>
      </c>
      <c r="AX220" s="11" t="s">
        <v>74</v>
      </c>
      <c r="AY220" s="239" t="s">
        <v>143</v>
      </c>
    </row>
    <row r="221" s="11" customFormat="1">
      <c r="B221" s="229"/>
      <c r="C221" s="230"/>
      <c r="D221" s="231" t="s">
        <v>152</v>
      </c>
      <c r="E221" s="232" t="s">
        <v>30</v>
      </c>
      <c r="F221" s="233" t="s">
        <v>308</v>
      </c>
      <c r="G221" s="230"/>
      <c r="H221" s="232" t="s">
        <v>30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AT221" s="239" t="s">
        <v>152</v>
      </c>
      <c r="AU221" s="239" t="s">
        <v>84</v>
      </c>
      <c r="AV221" s="11" t="s">
        <v>82</v>
      </c>
      <c r="AW221" s="11" t="s">
        <v>37</v>
      </c>
      <c r="AX221" s="11" t="s">
        <v>74</v>
      </c>
      <c r="AY221" s="239" t="s">
        <v>143</v>
      </c>
    </row>
    <row r="222" s="12" customFormat="1">
      <c r="B222" s="240"/>
      <c r="C222" s="241"/>
      <c r="D222" s="231" t="s">
        <v>152</v>
      </c>
      <c r="E222" s="242" t="s">
        <v>30</v>
      </c>
      <c r="F222" s="243" t="s">
        <v>317</v>
      </c>
      <c r="G222" s="241"/>
      <c r="H222" s="244">
        <v>0.032000000000000001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AT222" s="250" t="s">
        <v>152</v>
      </c>
      <c r="AU222" s="250" t="s">
        <v>84</v>
      </c>
      <c r="AV222" s="12" t="s">
        <v>84</v>
      </c>
      <c r="AW222" s="12" t="s">
        <v>37</v>
      </c>
      <c r="AX222" s="12" t="s">
        <v>82</v>
      </c>
      <c r="AY222" s="250" t="s">
        <v>143</v>
      </c>
    </row>
    <row r="223" s="1" customFormat="1" ht="25.5" customHeight="1">
      <c r="B223" s="46"/>
      <c r="C223" s="217" t="s">
        <v>318</v>
      </c>
      <c r="D223" s="217" t="s">
        <v>145</v>
      </c>
      <c r="E223" s="218" t="s">
        <v>319</v>
      </c>
      <c r="F223" s="219" t="s">
        <v>320</v>
      </c>
      <c r="G223" s="220" t="s">
        <v>321</v>
      </c>
      <c r="H223" s="221">
        <v>2</v>
      </c>
      <c r="I223" s="222"/>
      <c r="J223" s="223">
        <f>ROUND(I223*H223,2)</f>
        <v>0</v>
      </c>
      <c r="K223" s="219" t="s">
        <v>149</v>
      </c>
      <c r="L223" s="72"/>
      <c r="M223" s="224" t="s">
        <v>30</v>
      </c>
      <c r="N223" s="225" t="s">
        <v>45</v>
      </c>
      <c r="O223" s="47"/>
      <c r="P223" s="226">
        <f>O223*H223</f>
        <v>0</v>
      </c>
      <c r="Q223" s="226">
        <v>0.0048799999999999998</v>
      </c>
      <c r="R223" s="226">
        <f>Q223*H223</f>
        <v>0.0097599999999999996</v>
      </c>
      <c r="S223" s="226">
        <v>0</v>
      </c>
      <c r="T223" s="227">
        <f>S223*H223</f>
        <v>0</v>
      </c>
      <c r="AR223" s="24" t="s">
        <v>150</v>
      </c>
      <c r="AT223" s="24" t="s">
        <v>145</v>
      </c>
      <c r="AU223" s="24" t="s">
        <v>84</v>
      </c>
      <c r="AY223" s="24" t="s">
        <v>143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24" t="s">
        <v>82</v>
      </c>
      <c r="BK223" s="228">
        <f>ROUND(I223*H223,2)</f>
        <v>0</v>
      </c>
      <c r="BL223" s="24" t="s">
        <v>150</v>
      </c>
      <c r="BM223" s="24" t="s">
        <v>322</v>
      </c>
    </row>
    <row r="224" s="11" customFormat="1">
      <c r="B224" s="229"/>
      <c r="C224" s="230"/>
      <c r="D224" s="231" t="s">
        <v>152</v>
      </c>
      <c r="E224" s="232" t="s">
        <v>30</v>
      </c>
      <c r="F224" s="233" t="s">
        <v>323</v>
      </c>
      <c r="G224" s="230"/>
      <c r="H224" s="232" t="s">
        <v>30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AT224" s="239" t="s">
        <v>152</v>
      </c>
      <c r="AU224" s="239" t="s">
        <v>84</v>
      </c>
      <c r="AV224" s="11" t="s">
        <v>82</v>
      </c>
      <c r="AW224" s="11" t="s">
        <v>37</v>
      </c>
      <c r="AX224" s="11" t="s">
        <v>74</v>
      </c>
      <c r="AY224" s="239" t="s">
        <v>143</v>
      </c>
    </row>
    <row r="225" s="11" customFormat="1">
      <c r="B225" s="229"/>
      <c r="C225" s="230"/>
      <c r="D225" s="231" t="s">
        <v>152</v>
      </c>
      <c r="E225" s="232" t="s">
        <v>30</v>
      </c>
      <c r="F225" s="233" t="s">
        <v>324</v>
      </c>
      <c r="G225" s="230"/>
      <c r="H225" s="232" t="s">
        <v>30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AT225" s="239" t="s">
        <v>152</v>
      </c>
      <c r="AU225" s="239" t="s">
        <v>84</v>
      </c>
      <c r="AV225" s="11" t="s">
        <v>82</v>
      </c>
      <c r="AW225" s="11" t="s">
        <v>37</v>
      </c>
      <c r="AX225" s="11" t="s">
        <v>74</v>
      </c>
      <c r="AY225" s="239" t="s">
        <v>143</v>
      </c>
    </row>
    <row r="226" s="11" customFormat="1">
      <c r="B226" s="229"/>
      <c r="C226" s="230"/>
      <c r="D226" s="231" t="s">
        <v>152</v>
      </c>
      <c r="E226" s="232" t="s">
        <v>30</v>
      </c>
      <c r="F226" s="233" t="s">
        <v>325</v>
      </c>
      <c r="G226" s="230"/>
      <c r="H226" s="232" t="s">
        <v>30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AT226" s="239" t="s">
        <v>152</v>
      </c>
      <c r="AU226" s="239" t="s">
        <v>84</v>
      </c>
      <c r="AV226" s="11" t="s">
        <v>82</v>
      </c>
      <c r="AW226" s="11" t="s">
        <v>37</v>
      </c>
      <c r="AX226" s="11" t="s">
        <v>74</v>
      </c>
      <c r="AY226" s="239" t="s">
        <v>143</v>
      </c>
    </row>
    <row r="227" s="12" customFormat="1">
      <c r="B227" s="240"/>
      <c r="C227" s="241"/>
      <c r="D227" s="231" t="s">
        <v>152</v>
      </c>
      <c r="E227" s="242" t="s">
        <v>30</v>
      </c>
      <c r="F227" s="243" t="s">
        <v>84</v>
      </c>
      <c r="G227" s="241"/>
      <c r="H227" s="244">
        <v>2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AT227" s="250" t="s">
        <v>152</v>
      </c>
      <c r="AU227" s="250" t="s">
        <v>84</v>
      </c>
      <c r="AV227" s="12" t="s">
        <v>84</v>
      </c>
      <c r="AW227" s="12" t="s">
        <v>37</v>
      </c>
      <c r="AX227" s="12" t="s">
        <v>82</v>
      </c>
      <c r="AY227" s="250" t="s">
        <v>143</v>
      </c>
    </row>
    <row r="228" s="1" customFormat="1" ht="16.5" customHeight="1">
      <c r="B228" s="46"/>
      <c r="C228" s="273" t="s">
        <v>326</v>
      </c>
      <c r="D228" s="273" t="s">
        <v>195</v>
      </c>
      <c r="E228" s="274" t="s">
        <v>327</v>
      </c>
      <c r="F228" s="275" t="s">
        <v>328</v>
      </c>
      <c r="G228" s="276" t="s">
        <v>148</v>
      </c>
      <c r="H228" s="277">
        <v>0.0050000000000000001</v>
      </c>
      <c r="I228" s="278"/>
      <c r="J228" s="279">
        <f>ROUND(I228*H228,2)</f>
        <v>0</v>
      </c>
      <c r="K228" s="275" t="s">
        <v>30</v>
      </c>
      <c r="L228" s="280"/>
      <c r="M228" s="281" t="s">
        <v>30</v>
      </c>
      <c r="N228" s="282" t="s">
        <v>45</v>
      </c>
      <c r="O228" s="47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AR228" s="24" t="s">
        <v>199</v>
      </c>
      <c r="AT228" s="24" t="s">
        <v>195</v>
      </c>
      <c r="AU228" s="24" t="s">
        <v>84</v>
      </c>
      <c r="AY228" s="24" t="s">
        <v>143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24" t="s">
        <v>82</v>
      </c>
      <c r="BK228" s="228">
        <f>ROUND(I228*H228,2)</f>
        <v>0</v>
      </c>
      <c r="BL228" s="24" t="s">
        <v>150</v>
      </c>
      <c r="BM228" s="24" t="s">
        <v>329</v>
      </c>
    </row>
    <row r="229" s="12" customFormat="1">
      <c r="B229" s="240"/>
      <c r="C229" s="241"/>
      <c r="D229" s="231" t="s">
        <v>152</v>
      </c>
      <c r="E229" s="242" t="s">
        <v>30</v>
      </c>
      <c r="F229" s="243" t="s">
        <v>330</v>
      </c>
      <c r="G229" s="241"/>
      <c r="H229" s="244">
        <v>0.0050000000000000001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AT229" s="250" t="s">
        <v>152</v>
      </c>
      <c r="AU229" s="250" t="s">
        <v>84</v>
      </c>
      <c r="AV229" s="12" t="s">
        <v>84</v>
      </c>
      <c r="AW229" s="12" t="s">
        <v>37</v>
      </c>
      <c r="AX229" s="12" t="s">
        <v>82</v>
      </c>
      <c r="AY229" s="250" t="s">
        <v>143</v>
      </c>
    </row>
    <row r="230" s="1" customFormat="1" ht="16.5" customHeight="1">
      <c r="B230" s="46"/>
      <c r="C230" s="217" t="s">
        <v>331</v>
      </c>
      <c r="D230" s="217" t="s">
        <v>145</v>
      </c>
      <c r="E230" s="218" t="s">
        <v>332</v>
      </c>
      <c r="F230" s="219" t="s">
        <v>333</v>
      </c>
      <c r="G230" s="220" t="s">
        <v>247</v>
      </c>
      <c r="H230" s="221">
        <v>40</v>
      </c>
      <c r="I230" s="222"/>
      <c r="J230" s="223">
        <f>ROUND(I230*H230,2)</f>
        <v>0</v>
      </c>
      <c r="K230" s="219" t="s">
        <v>149</v>
      </c>
      <c r="L230" s="72"/>
      <c r="M230" s="224" t="s">
        <v>30</v>
      </c>
      <c r="N230" s="225" t="s">
        <v>45</v>
      </c>
      <c r="O230" s="47"/>
      <c r="P230" s="226">
        <f>O230*H230</f>
        <v>0</v>
      </c>
      <c r="Q230" s="226">
        <v>0.00020000000000000001</v>
      </c>
      <c r="R230" s="226">
        <f>Q230*H230</f>
        <v>0.0080000000000000002</v>
      </c>
      <c r="S230" s="226">
        <v>0</v>
      </c>
      <c r="T230" s="227">
        <f>S230*H230</f>
        <v>0</v>
      </c>
      <c r="AR230" s="24" t="s">
        <v>150</v>
      </c>
      <c r="AT230" s="24" t="s">
        <v>145</v>
      </c>
      <c r="AU230" s="24" t="s">
        <v>84</v>
      </c>
      <c r="AY230" s="24" t="s">
        <v>143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24" t="s">
        <v>82</v>
      </c>
      <c r="BK230" s="228">
        <f>ROUND(I230*H230,2)</f>
        <v>0</v>
      </c>
      <c r="BL230" s="24" t="s">
        <v>150</v>
      </c>
      <c r="BM230" s="24" t="s">
        <v>334</v>
      </c>
    </row>
    <row r="231" s="11" customFormat="1">
      <c r="B231" s="229"/>
      <c r="C231" s="230"/>
      <c r="D231" s="231" t="s">
        <v>152</v>
      </c>
      <c r="E231" s="232" t="s">
        <v>30</v>
      </c>
      <c r="F231" s="233" t="s">
        <v>335</v>
      </c>
      <c r="G231" s="230"/>
      <c r="H231" s="232" t="s">
        <v>30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AT231" s="239" t="s">
        <v>152</v>
      </c>
      <c r="AU231" s="239" t="s">
        <v>84</v>
      </c>
      <c r="AV231" s="11" t="s">
        <v>82</v>
      </c>
      <c r="AW231" s="11" t="s">
        <v>37</v>
      </c>
      <c r="AX231" s="11" t="s">
        <v>74</v>
      </c>
      <c r="AY231" s="239" t="s">
        <v>143</v>
      </c>
    </row>
    <row r="232" s="12" customFormat="1">
      <c r="B232" s="240"/>
      <c r="C232" s="241"/>
      <c r="D232" s="231" t="s">
        <v>152</v>
      </c>
      <c r="E232" s="242" t="s">
        <v>30</v>
      </c>
      <c r="F232" s="243" t="s">
        <v>336</v>
      </c>
      <c r="G232" s="241"/>
      <c r="H232" s="244">
        <v>40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AT232" s="250" t="s">
        <v>152</v>
      </c>
      <c r="AU232" s="250" t="s">
        <v>84</v>
      </c>
      <c r="AV232" s="12" t="s">
        <v>84</v>
      </c>
      <c r="AW232" s="12" t="s">
        <v>37</v>
      </c>
      <c r="AX232" s="12" t="s">
        <v>74</v>
      </c>
      <c r="AY232" s="250" t="s">
        <v>143</v>
      </c>
    </row>
    <row r="233" s="10" customFormat="1" ht="29.88" customHeight="1">
      <c r="B233" s="201"/>
      <c r="C233" s="202"/>
      <c r="D233" s="203" t="s">
        <v>73</v>
      </c>
      <c r="E233" s="215" t="s">
        <v>150</v>
      </c>
      <c r="F233" s="215" t="s">
        <v>337</v>
      </c>
      <c r="G233" s="202"/>
      <c r="H233" s="202"/>
      <c r="I233" s="205"/>
      <c r="J233" s="216">
        <f>BK233</f>
        <v>0</v>
      </c>
      <c r="K233" s="202"/>
      <c r="L233" s="207"/>
      <c r="M233" s="208"/>
      <c r="N233" s="209"/>
      <c r="O233" s="209"/>
      <c r="P233" s="210">
        <f>SUM(P234:P268)</f>
        <v>0</v>
      </c>
      <c r="Q233" s="209"/>
      <c r="R233" s="210">
        <f>SUM(R234:R268)</f>
        <v>11.640147200000001</v>
      </c>
      <c r="S233" s="209"/>
      <c r="T233" s="211">
        <f>SUM(T234:T268)</f>
        <v>0</v>
      </c>
      <c r="AR233" s="212" t="s">
        <v>82</v>
      </c>
      <c r="AT233" s="213" t="s">
        <v>73</v>
      </c>
      <c r="AU233" s="213" t="s">
        <v>82</v>
      </c>
      <c r="AY233" s="212" t="s">
        <v>143</v>
      </c>
      <c r="BK233" s="214">
        <f>SUM(BK234:BK268)</f>
        <v>0</v>
      </c>
    </row>
    <row r="234" s="1" customFormat="1" ht="25.5" customHeight="1">
      <c r="B234" s="46"/>
      <c r="C234" s="217" t="s">
        <v>338</v>
      </c>
      <c r="D234" s="217" t="s">
        <v>145</v>
      </c>
      <c r="E234" s="218" t="s">
        <v>339</v>
      </c>
      <c r="F234" s="219" t="s">
        <v>340</v>
      </c>
      <c r="G234" s="220" t="s">
        <v>209</v>
      </c>
      <c r="H234" s="221">
        <v>1.5</v>
      </c>
      <c r="I234" s="222"/>
      <c r="J234" s="223">
        <f>ROUND(I234*H234,2)</f>
        <v>0</v>
      </c>
      <c r="K234" s="219" t="s">
        <v>149</v>
      </c>
      <c r="L234" s="72"/>
      <c r="M234" s="224" t="s">
        <v>30</v>
      </c>
      <c r="N234" s="225" t="s">
        <v>45</v>
      </c>
      <c r="O234" s="47"/>
      <c r="P234" s="226">
        <f>O234*H234</f>
        <v>0</v>
      </c>
      <c r="Q234" s="226">
        <v>0.00084999999999999995</v>
      </c>
      <c r="R234" s="226">
        <f>Q234*H234</f>
        <v>0.0012749999999999999</v>
      </c>
      <c r="S234" s="226">
        <v>0</v>
      </c>
      <c r="T234" s="227">
        <f>S234*H234</f>
        <v>0</v>
      </c>
      <c r="AR234" s="24" t="s">
        <v>150</v>
      </c>
      <c r="AT234" s="24" t="s">
        <v>145</v>
      </c>
      <c r="AU234" s="24" t="s">
        <v>84</v>
      </c>
      <c r="AY234" s="24" t="s">
        <v>143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24" t="s">
        <v>82</v>
      </c>
      <c r="BK234" s="228">
        <f>ROUND(I234*H234,2)</f>
        <v>0</v>
      </c>
      <c r="BL234" s="24" t="s">
        <v>150</v>
      </c>
      <c r="BM234" s="24" t="s">
        <v>341</v>
      </c>
    </row>
    <row r="235" s="11" customFormat="1">
      <c r="B235" s="229"/>
      <c r="C235" s="230"/>
      <c r="D235" s="231" t="s">
        <v>152</v>
      </c>
      <c r="E235" s="232" t="s">
        <v>30</v>
      </c>
      <c r="F235" s="233" t="s">
        <v>342</v>
      </c>
      <c r="G235" s="230"/>
      <c r="H235" s="232" t="s">
        <v>30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AT235" s="239" t="s">
        <v>152</v>
      </c>
      <c r="AU235" s="239" t="s">
        <v>84</v>
      </c>
      <c r="AV235" s="11" t="s">
        <v>82</v>
      </c>
      <c r="AW235" s="11" t="s">
        <v>37</v>
      </c>
      <c r="AX235" s="11" t="s">
        <v>74</v>
      </c>
      <c r="AY235" s="239" t="s">
        <v>143</v>
      </c>
    </row>
    <row r="236" s="12" customFormat="1">
      <c r="B236" s="240"/>
      <c r="C236" s="241"/>
      <c r="D236" s="231" t="s">
        <v>152</v>
      </c>
      <c r="E236" s="242" t="s">
        <v>30</v>
      </c>
      <c r="F236" s="243" t="s">
        <v>343</v>
      </c>
      <c r="G236" s="241"/>
      <c r="H236" s="244">
        <v>0.27000000000000002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AT236" s="250" t="s">
        <v>152</v>
      </c>
      <c r="AU236" s="250" t="s">
        <v>84</v>
      </c>
      <c r="AV236" s="12" t="s">
        <v>84</v>
      </c>
      <c r="AW236" s="12" t="s">
        <v>37</v>
      </c>
      <c r="AX236" s="12" t="s">
        <v>74</v>
      </c>
      <c r="AY236" s="250" t="s">
        <v>143</v>
      </c>
    </row>
    <row r="237" s="12" customFormat="1">
      <c r="B237" s="240"/>
      <c r="C237" s="241"/>
      <c r="D237" s="231" t="s">
        <v>152</v>
      </c>
      <c r="E237" s="242" t="s">
        <v>30</v>
      </c>
      <c r="F237" s="243" t="s">
        <v>344</v>
      </c>
      <c r="G237" s="241"/>
      <c r="H237" s="244">
        <v>0.81000000000000005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AT237" s="250" t="s">
        <v>152</v>
      </c>
      <c r="AU237" s="250" t="s">
        <v>84</v>
      </c>
      <c r="AV237" s="12" t="s">
        <v>84</v>
      </c>
      <c r="AW237" s="12" t="s">
        <v>37</v>
      </c>
      <c r="AX237" s="12" t="s">
        <v>74</v>
      </c>
      <c r="AY237" s="250" t="s">
        <v>143</v>
      </c>
    </row>
    <row r="238" s="12" customFormat="1">
      <c r="B238" s="240"/>
      <c r="C238" s="241"/>
      <c r="D238" s="231" t="s">
        <v>152</v>
      </c>
      <c r="E238" s="242" t="s">
        <v>30</v>
      </c>
      <c r="F238" s="243" t="s">
        <v>345</v>
      </c>
      <c r="G238" s="241"/>
      <c r="H238" s="244">
        <v>0.41999999999999998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AT238" s="250" t="s">
        <v>152</v>
      </c>
      <c r="AU238" s="250" t="s">
        <v>84</v>
      </c>
      <c r="AV238" s="12" t="s">
        <v>84</v>
      </c>
      <c r="AW238" s="12" t="s">
        <v>37</v>
      </c>
      <c r="AX238" s="12" t="s">
        <v>74</v>
      </c>
      <c r="AY238" s="250" t="s">
        <v>143</v>
      </c>
    </row>
    <row r="239" s="14" customFormat="1">
      <c r="B239" s="262"/>
      <c r="C239" s="263"/>
      <c r="D239" s="231" t="s">
        <v>152</v>
      </c>
      <c r="E239" s="264" t="s">
        <v>30</v>
      </c>
      <c r="F239" s="265" t="s">
        <v>187</v>
      </c>
      <c r="G239" s="263"/>
      <c r="H239" s="266">
        <v>1.5</v>
      </c>
      <c r="I239" s="267"/>
      <c r="J239" s="263"/>
      <c r="K239" s="263"/>
      <c r="L239" s="268"/>
      <c r="M239" s="269"/>
      <c r="N239" s="270"/>
      <c r="O239" s="270"/>
      <c r="P239" s="270"/>
      <c r="Q239" s="270"/>
      <c r="R239" s="270"/>
      <c r="S239" s="270"/>
      <c r="T239" s="271"/>
      <c r="AT239" s="272" t="s">
        <v>152</v>
      </c>
      <c r="AU239" s="272" t="s">
        <v>84</v>
      </c>
      <c r="AV239" s="14" t="s">
        <v>150</v>
      </c>
      <c r="AW239" s="14" t="s">
        <v>37</v>
      </c>
      <c r="AX239" s="14" t="s">
        <v>82</v>
      </c>
      <c r="AY239" s="272" t="s">
        <v>143</v>
      </c>
    </row>
    <row r="240" s="1" customFormat="1" ht="16.5" customHeight="1">
      <c r="B240" s="46"/>
      <c r="C240" s="217" t="s">
        <v>346</v>
      </c>
      <c r="D240" s="217" t="s">
        <v>145</v>
      </c>
      <c r="E240" s="218" t="s">
        <v>347</v>
      </c>
      <c r="F240" s="219" t="s">
        <v>348</v>
      </c>
      <c r="G240" s="220" t="s">
        <v>148</v>
      </c>
      <c r="H240" s="221">
        <v>1.4750000000000001</v>
      </c>
      <c r="I240" s="222"/>
      <c r="J240" s="223">
        <f>ROUND(I240*H240,2)</f>
        <v>0</v>
      </c>
      <c r="K240" s="219" t="s">
        <v>149</v>
      </c>
      <c r="L240" s="72"/>
      <c r="M240" s="224" t="s">
        <v>30</v>
      </c>
      <c r="N240" s="225" t="s">
        <v>45</v>
      </c>
      <c r="O240" s="47"/>
      <c r="P240" s="226">
        <f>O240*H240</f>
        <v>0</v>
      </c>
      <c r="Q240" s="226">
        <v>2.4533999999999998</v>
      </c>
      <c r="R240" s="226">
        <f>Q240*H240</f>
        <v>3.6187649999999998</v>
      </c>
      <c r="S240" s="226">
        <v>0</v>
      </c>
      <c r="T240" s="227">
        <f>S240*H240</f>
        <v>0</v>
      </c>
      <c r="AR240" s="24" t="s">
        <v>150</v>
      </c>
      <c r="AT240" s="24" t="s">
        <v>145</v>
      </c>
      <c r="AU240" s="24" t="s">
        <v>84</v>
      </c>
      <c r="AY240" s="24" t="s">
        <v>143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24" t="s">
        <v>82</v>
      </c>
      <c r="BK240" s="228">
        <f>ROUND(I240*H240,2)</f>
        <v>0</v>
      </c>
      <c r="BL240" s="24" t="s">
        <v>150</v>
      </c>
      <c r="BM240" s="24" t="s">
        <v>349</v>
      </c>
    </row>
    <row r="241" s="11" customFormat="1">
      <c r="B241" s="229"/>
      <c r="C241" s="230"/>
      <c r="D241" s="231" t="s">
        <v>152</v>
      </c>
      <c r="E241" s="232" t="s">
        <v>30</v>
      </c>
      <c r="F241" s="233" t="s">
        <v>350</v>
      </c>
      <c r="G241" s="230"/>
      <c r="H241" s="232" t="s">
        <v>30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AT241" s="239" t="s">
        <v>152</v>
      </c>
      <c r="AU241" s="239" t="s">
        <v>84</v>
      </c>
      <c r="AV241" s="11" t="s">
        <v>82</v>
      </c>
      <c r="AW241" s="11" t="s">
        <v>37</v>
      </c>
      <c r="AX241" s="11" t="s">
        <v>74</v>
      </c>
      <c r="AY241" s="239" t="s">
        <v>143</v>
      </c>
    </row>
    <row r="242" s="12" customFormat="1">
      <c r="B242" s="240"/>
      <c r="C242" s="241"/>
      <c r="D242" s="231" t="s">
        <v>152</v>
      </c>
      <c r="E242" s="242" t="s">
        <v>30</v>
      </c>
      <c r="F242" s="243" t="s">
        <v>351</v>
      </c>
      <c r="G242" s="241"/>
      <c r="H242" s="244">
        <v>1.1000000000000001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AT242" s="250" t="s">
        <v>152</v>
      </c>
      <c r="AU242" s="250" t="s">
        <v>84</v>
      </c>
      <c r="AV242" s="12" t="s">
        <v>84</v>
      </c>
      <c r="AW242" s="12" t="s">
        <v>37</v>
      </c>
      <c r="AX242" s="12" t="s">
        <v>74</v>
      </c>
      <c r="AY242" s="250" t="s">
        <v>143</v>
      </c>
    </row>
    <row r="243" s="12" customFormat="1">
      <c r="B243" s="240"/>
      <c r="C243" s="241"/>
      <c r="D243" s="231" t="s">
        <v>152</v>
      </c>
      <c r="E243" s="242" t="s">
        <v>30</v>
      </c>
      <c r="F243" s="243" t="s">
        <v>352</v>
      </c>
      <c r="G243" s="241"/>
      <c r="H243" s="244">
        <v>0.375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AT243" s="250" t="s">
        <v>152</v>
      </c>
      <c r="AU243" s="250" t="s">
        <v>84</v>
      </c>
      <c r="AV243" s="12" t="s">
        <v>84</v>
      </c>
      <c r="AW243" s="12" t="s">
        <v>37</v>
      </c>
      <c r="AX243" s="12" t="s">
        <v>74</v>
      </c>
      <c r="AY243" s="250" t="s">
        <v>143</v>
      </c>
    </row>
    <row r="244" s="14" customFormat="1">
      <c r="B244" s="262"/>
      <c r="C244" s="263"/>
      <c r="D244" s="231" t="s">
        <v>152</v>
      </c>
      <c r="E244" s="264" t="s">
        <v>30</v>
      </c>
      <c r="F244" s="265" t="s">
        <v>187</v>
      </c>
      <c r="G244" s="263"/>
      <c r="H244" s="266">
        <v>1.4750000000000001</v>
      </c>
      <c r="I244" s="267"/>
      <c r="J244" s="263"/>
      <c r="K244" s="263"/>
      <c r="L244" s="268"/>
      <c r="M244" s="269"/>
      <c r="N244" s="270"/>
      <c r="O244" s="270"/>
      <c r="P244" s="270"/>
      <c r="Q244" s="270"/>
      <c r="R244" s="270"/>
      <c r="S244" s="270"/>
      <c r="T244" s="271"/>
      <c r="AT244" s="272" t="s">
        <v>152</v>
      </c>
      <c r="AU244" s="272" t="s">
        <v>84</v>
      </c>
      <c r="AV244" s="14" t="s">
        <v>150</v>
      </c>
      <c r="AW244" s="14" t="s">
        <v>37</v>
      </c>
      <c r="AX244" s="14" t="s">
        <v>82</v>
      </c>
      <c r="AY244" s="272" t="s">
        <v>143</v>
      </c>
    </row>
    <row r="245" s="1" customFormat="1" ht="16.5" customHeight="1">
      <c r="B245" s="46"/>
      <c r="C245" s="217" t="s">
        <v>353</v>
      </c>
      <c r="D245" s="217" t="s">
        <v>145</v>
      </c>
      <c r="E245" s="218" t="s">
        <v>354</v>
      </c>
      <c r="F245" s="219" t="s">
        <v>355</v>
      </c>
      <c r="G245" s="220" t="s">
        <v>209</v>
      </c>
      <c r="H245" s="221">
        <v>20</v>
      </c>
      <c r="I245" s="222"/>
      <c r="J245" s="223">
        <f>ROUND(I245*H245,2)</f>
        <v>0</v>
      </c>
      <c r="K245" s="219" t="s">
        <v>149</v>
      </c>
      <c r="L245" s="72"/>
      <c r="M245" s="224" t="s">
        <v>30</v>
      </c>
      <c r="N245" s="225" t="s">
        <v>45</v>
      </c>
      <c r="O245" s="47"/>
      <c r="P245" s="226">
        <f>O245*H245</f>
        <v>0</v>
      </c>
      <c r="Q245" s="226">
        <v>0.0051900000000000002</v>
      </c>
      <c r="R245" s="226">
        <f>Q245*H245</f>
        <v>0.1038</v>
      </c>
      <c r="S245" s="226">
        <v>0</v>
      </c>
      <c r="T245" s="227">
        <f>S245*H245</f>
        <v>0</v>
      </c>
      <c r="AR245" s="24" t="s">
        <v>150</v>
      </c>
      <c r="AT245" s="24" t="s">
        <v>145</v>
      </c>
      <c r="AU245" s="24" t="s">
        <v>84</v>
      </c>
      <c r="AY245" s="24" t="s">
        <v>143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24" t="s">
        <v>82</v>
      </c>
      <c r="BK245" s="228">
        <f>ROUND(I245*H245,2)</f>
        <v>0</v>
      </c>
      <c r="BL245" s="24" t="s">
        <v>150</v>
      </c>
      <c r="BM245" s="24" t="s">
        <v>356</v>
      </c>
    </row>
    <row r="246" s="11" customFormat="1">
      <c r="B246" s="229"/>
      <c r="C246" s="230"/>
      <c r="D246" s="231" t="s">
        <v>152</v>
      </c>
      <c r="E246" s="232" t="s">
        <v>30</v>
      </c>
      <c r="F246" s="233" t="s">
        <v>350</v>
      </c>
      <c r="G246" s="230"/>
      <c r="H246" s="232" t="s">
        <v>30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AT246" s="239" t="s">
        <v>152</v>
      </c>
      <c r="AU246" s="239" t="s">
        <v>84</v>
      </c>
      <c r="AV246" s="11" t="s">
        <v>82</v>
      </c>
      <c r="AW246" s="11" t="s">
        <v>37</v>
      </c>
      <c r="AX246" s="11" t="s">
        <v>74</v>
      </c>
      <c r="AY246" s="239" t="s">
        <v>143</v>
      </c>
    </row>
    <row r="247" s="12" customFormat="1">
      <c r="B247" s="240"/>
      <c r="C247" s="241"/>
      <c r="D247" s="231" t="s">
        <v>152</v>
      </c>
      <c r="E247" s="242" t="s">
        <v>30</v>
      </c>
      <c r="F247" s="243" t="s">
        <v>357</v>
      </c>
      <c r="G247" s="241"/>
      <c r="H247" s="244">
        <v>17.600000000000001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AT247" s="250" t="s">
        <v>152</v>
      </c>
      <c r="AU247" s="250" t="s">
        <v>84</v>
      </c>
      <c r="AV247" s="12" t="s">
        <v>84</v>
      </c>
      <c r="AW247" s="12" t="s">
        <v>37</v>
      </c>
      <c r="AX247" s="12" t="s">
        <v>74</v>
      </c>
      <c r="AY247" s="250" t="s">
        <v>143</v>
      </c>
    </row>
    <row r="248" s="12" customFormat="1">
      <c r="B248" s="240"/>
      <c r="C248" s="241"/>
      <c r="D248" s="231" t="s">
        <v>152</v>
      </c>
      <c r="E248" s="242" t="s">
        <v>30</v>
      </c>
      <c r="F248" s="243" t="s">
        <v>358</v>
      </c>
      <c r="G248" s="241"/>
      <c r="H248" s="244">
        <v>2.3999999999999999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AT248" s="250" t="s">
        <v>152</v>
      </c>
      <c r="AU248" s="250" t="s">
        <v>84</v>
      </c>
      <c r="AV248" s="12" t="s">
        <v>84</v>
      </c>
      <c r="AW248" s="12" t="s">
        <v>37</v>
      </c>
      <c r="AX248" s="12" t="s">
        <v>74</v>
      </c>
      <c r="AY248" s="250" t="s">
        <v>143</v>
      </c>
    </row>
    <row r="249" s="14" customFormat="1">
      <c r="B249" s="262"/>
      <c r="C249" s="263"/>
      <c r="D249" s="231" t="s">
        <v>152</v>
      </c>
      <c r="E249" s="264" t="s">
        <v>30</v>
      </c>
      <c r="F249" s="265" t="s">
        <v>187</v>
      </c>
      <c r="G249" s="263"/>
      <c r="H249" s="266">
        <v>20</v>
      </c>
      <c r="I249" s="267"/>
      <c r="J249" s="263"/>
      <c r="K249" s="263"/>
      <c r="L249" s="268"/>
      <c r="M249" s="269"/>
      <c r="N249" s="270"/>
      <c r="O249" s="270"/>
      <c r="P249" s="270"/>
      <c r="Q249" s="270"/>
      <c r="R249" s="270"/>
      <c r="S249" s="270"/>
      <c r="T249" s="271"/>
      <c r="AT249" s="272" t="s">
        <v>152</v>
      </c>
      <c r="AU249" s="272" t="s">
        <v>84</v>
      </c>
      <c r="AV249" s="14" t="s">
        <v>150</v>
      </c>
      <c r="AW249" s="14" t="s">
        <v>37</v>
      </c>
      <c r="AX249" s="14" t="s">
        <v>82</v>
      </c>
      <c r="AY249" s="272" t="s">
        <v>143</v>
      </c>
    </row>
    <row r="250" s="1" customFormat="1" ht="16.5" customHeight="1">
      <c r="B250" s="46"/>
      <c r="C250" s="217" t="s">
        <v>359</v>
      </c>
      <c r="D250" s="217" t="s">
        <v>145</v>
      </c>
      <c r="E250" s="218" t="s">
        <v>360</v>
      </c>
      <c r="F250" s="219" t="s">
        <v>361</v>
      </c>
      <c r="G250" s="220" t="s">
        <v>209</v>
      </c>
      <c r="H250" s="221">
        <v>20</v>
      </c>
      <c r="I250" s="222"/>
      <c r="J250" s="223">
        <f>ROUND(I250*H250,2)</f>
        <v>0</v>
      </c>
      <c r="K250" s="219" t="s">
        <v>149</v>
      </c>
      <c r="L250" s="72"/>
      <c r="M250" s="224" t="s">
        <v>30</v>
      </c>
      <c r="N250" s="225" t="s">
        <v>45</v>
      </c>
      <c r="O250" s="47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AR250" s="24" t="s">
        <v>150</v>
      </c>
      <c r="AT250" s="24" t="s">
        <v>145</v>
      </c>
      <c r="AU250" s="24" t="s">
        <v>84</v>
      </c>
      <c r="AY250" s="24" t="s">
        <v>143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24" t="s">
        <v>82</v>
      </c>
      <c r="BK250" s="228">
        <f>ROUND(I250*H250,2)</f>
        <v>0</v>
      </c>
      <c r="BL250" s="24" t="s">
        <v>150</v>
      </c>
      <c r="BM250" s="24" t="s">
        <v>362</v>
      </c>
    </row>
    <row r="251" s="1" customFormat="1" ht="25.5" customHeight="1">
      <c r="B251" s="46"/>
      <c r="C251" s="217" t="s">
        <v>363</v>
      </c>
      <c r="D251" s="217" t="s">
        <v>145</v>
      </c>
      <c r="E251" s="218" t="s">
        <v>364</v>
      </c>
      <c r="F251" s="219" t="s">
        <v>365</v>
      </c>
      <c r="G251" s="220" t="s">
        <v>198</v>
      </c>
      <c r="H251" s="221">
        <v>0.12</v>
      </c>
      <c r="I251" s="222"/>
      <c r="J251" s="223">
        <f>ROUND(I251*H251,2)</f>
        <v>0</v>
      </c>
      <c r="K251" s="219" t="s">
        <v>149</v>
      </c>
      <c r="L251" s="72"/>
      <c r="M251" s="224" t="s">
        <v>30</v>
      </c>
      <c r="N251" s="225" t="s">
        <v>45</v>
      </c>
      <c r="O251" s="47"/>
      <c r="P251" s="226">
        <f>O251*H251</f>
        <v>0</v>
      </c>
      <c r="Q251" s="226">
        <v>1.0525599999999999</v>
      </c>
      <c r="R251" s="226">
        <f>Q251*H251</f>
        <v>0.12630719999999998</v>
      </c>
      <c r="S251" s="226">
        <v>0</v>
      </c>
      <c r="T251" s="227">
        <f>S251*H251</f>
        <v>0</v>
      </c>
      <c r="AR251" s="24" t="s">
        <v>150</v>
      </c>
      <c r="AT251" s="24" t="s">
        <v>145</v>
      </c>
      <c r="AU251" s="24" t="s">
        <v>84</v>
      </c>
      <c r="AY251" s="24" t="s">
        <v>143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24" t="s">
        <v>82</v>
      </c>
      <c r="BK251" s="228">
        <f>ROUND(I251*H251,2)</f>
        <v>0</v>
      </c>
      <c r="BL251" s="24" t="s">
        <v>150</v>
      </c>
      <c r="BM251" s="24" t="s">
        <v>366</v>
      </c>
    </row>
    <row r="252" s="11" customFormat="1">
      <c r="B252" s="229"/>
      <c r="C252" s="230"/>
      <c r="D252" s="231" t="s">
        <v>152</v>
      </c>
      <c r="E252" s="232" t="s">
        <v>30</v>
      </c>
      <c r="F252" s="233" t="s">
        <v>350</v>
      </c>
      <c r="G252" s="230"/>
      <c r="H252" s="232" t="s">
        <v>30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AT252" s="239" t="s">
        <v>152</v>
      </c>
      <c r="AU252" s="239" t="s">
        <v>84</v>
      </c>
      <c r="AV252" s="11" t="s">
        <v>82</v>
      </c>
      <c r="AW252" s="11" t="s">
        <v>37</v>
      </c>
      <c r="AX252" s="11" t="s">
        <v>74</v>
      </c>
      <c r="AY252" s="239" t="s">
        <v>143</v>
      </c>
    </row>
    <row r="253" s="12" customFormat="1">
      <c r="B253" s="240"/>
      <c r="C253" s="241"/>
      <c r="D253" s="231" t="s">
        <v>152</v>
      </c>
      <c r="E253" s="242" t="s">
        <v>30</v>
      </c>
      <c r="F253" s="243" t="s">
        <v>367</v>
      </c>
      <c r="G253" s="241"/>
      <c r="H253" s="244">
        <v>0.12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AT253" s="250" t="s">
        <v>152</v>
      </c>
      <c r="AU253" s="250" t="s">
        <v>84</v>
      </c>
      <c r="AV253" s="12" t="s">
        <v>84</v>
      </c>
      <c r="AW253" s="12" t="s">
        <v>37</v>
      </c>
      <c r="AX253" s="12" t="s">
        <v>82</v>
      </c>
      <c r="AY253" s="250" t="s">
        <v>143</v>
      </c>
    </row>
    <row r="254" s="1" customFormat="1" ht="25.5" customHeight="1">
      <c r="B254" s="46"/>
      <c r="C254" s="217" t="s">
        <v>368</v>
      </c>
      <c r="D254" s="217" t="s">
        <v>145</v>
      </c>
      <c r="E254" s="218" t="s">
        <v>369</v>
      </c>
      <c r="F254" s="219" t="s">
        <v>370</v>
      </c>
      <c r="G254" s="220" t="s">
        <v>209</v>
      </c>
      <c r="H254" s="221">
        <v>841</v>
      </c>
      <c r="I254" s="222"/>
      <c r="J254" s="223">
        <f>ROUND(I254*H254,2)</f>
        <v>0</v>
      </c>
      <c r="K254" s="219" t="s">
        <v>149</v>
      </c>
      <c r="L254" s="72"/>
      <c r="M254" s="224" t="s">
        <v>30</v>
      </c>
      <c r="N254" s="225" t="s">
        <v>45</v>
      </c>
      <c r="O254" s="47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AR254" s="24" t="s">
        <v>150</v>
      </c>
      <c r="AT254" s="24" t="s">
        <v>145</v>
      </c>
      <c r="AU254" s="24" t="s">
        <v>84</v>
      </c>
      <c r="AY254" s="24" t="s">
        <v>143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24" t="s">
        <v>82</v>
      </c>
      <c r="BK254" s="228">
        <f>ROUND(I254*H254,2)</f>
        <v>0</v>
      </c>
      <c r="BL254" s="24" t="s">
        <v>150</v>
      </c>
      <c r="BM254" s="24" t="s">
        <v>371</v>
      </c>
    </row>
    <row r="255" s="11" customFormat="1">
      <c r="B255" s="229"/>
      <c r="C255" s="230"/>
      <c r="D255" s="231" t="s">
        <v>152</v>
      </c>
      <c r="E255" s="232" t="s">
        <v>30</v>
      </c>
      <c r="F255" s="233" t="s">
        <v>372</v>
      </c>
      <c r="G255" s="230"/>
      <c r="H255" s="232" t="s">
        <v>30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AT255" s="239" t="s">
        <v>152</v>
      </c>
      <c r="AU255" s="239" t="s">
        <v>84</v>
      </c>
      <c r="AV255" s="11" t="s">
        <v>82</v>
      </c>
      <c r="AW255" s="11" t="s">
        <v>37</v>
      </c>
      <c r="AX255" s="11" t="s">
        <v>74</v>
      </c>
      <c r="AY255" s="239" t="s">
        <v>143</v>
      </c>
    </row>
    <row r="256" s="12" customFormat="1">
      <c r="B256" s="240"/>
      <c r="C256" s="241"/>
      <c r="D256" s="231" t="s">
        <v>152</v>
      </c>
      <c r="E256" s="242" t="s">
        <v>30</v>
      </c>
      <c r="F256" s="243" t="s">
        <v>373</v>
      </c>
      <c r="G256" s="241"/>
      <c r="H256" s="244">
        <v>315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AT256" s="250" t="s">
        <v>152</v>
      </c>
      <c r="AU256" s="250" t="s">
        <v>84</v>
      </c>
      <c r="AV256" s="12" t="s">
        <v>84</v>
      </c>
      <c r="AW256" s="12" t="s">
        <v>37</v>
      </c>
      <c r="AX256" s="12" t="s">
        <v>74</v>
      </c>
      <c r="AY256" s="250" t="s">
        <v>143</v>
      </c>
    </row>
    <row r="257" s="11" customFormat="1">
      <c r="B257" s="229"/>
      <c r="C257" s="230"/>
      <c r="D257" s="231" t="s">
        <v>152</v>
      </c>
      <c r="E257" s="232" t="s">
        <v>30</v>
      </c>
      <c r="F257" s="233" t="s">
        <v>374</v>
      </c>
      <c r="G257" s="230"/>
      <c r="H257" s="232" t="s">
        <v>30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152</v>
      </c>
      <c r="AU257" s="239" t="s">
        <v>84</v>
      </c>
      <c r="AV257" s="11" t="s">
        <v>82</v>
      </c>
      <c r="AW257" s="11" t="s">
        <v>37</v>
      </c>
      <c r="AX257" s="11" t="s">
        <v>74</v>
      </c>
      <c r="AY257" s="239" t="s">
        <v>143</v>
      </c>
    </row>
    <row r="258" s="12" customFormat="1">
      <c r="B258" s="240"/>
      <c r="C258" s="241"/>
      <c r="D258" s="231" t="s">
        <v>152</v>
      </c>
      <c r="E258" s="242" t="s">
        <v>30</v>
      </c>
      <c r="F258" s="243" t="s">
        <v>375</v>
      </c>
      <c r="G258" s="241"/>
      <c r="H258" s="244">
        <v>526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AT258" s="250" t="s">
        <v>152</v>
      </c>
      <c r="AU258" s="250" t="s">
        <v>84</v>
      </c>
      <c r="AV258" s="12" t="s">
        <v>84</v>
      </c>
      <c r="AW258" s="12" t="s">
        <v>37</v>
      </c>
      <c r="AX258" s="12" t="s">
        <v>74</v>
      </c>
      <c r="AY258" s="250" t="s">
        <v>143</v>
      </c>
    </row>
    <row r="259" s="14" customFormat="1">
      <c r="B259" s="262"/>
      <c r="C259" s="263"/>
      <c r="D259" s="231" t="s">
        <v>152</v>
      </c>
      <c r="E259" s="264" t="s">
        <v>30</v>
      </c>
      <c r="F259" s="265" t="s">
        <v>187</v>
      </c>
      <c r="G259" s="263"/>
      <c r="H259" s="266">
        <v>841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AT259" s="272" t="s">
        <v>152</v>
      </c>
      <c r="AU259" s="272" t="s">
        <v>84</v>
      </c>
      <c r="AV259" s="14" t="s">
        <v>150</v>
      </c>
      <c r="AW259" s="14" t="s">
        <v>37</v>
      </c>
      <c r="AX259" s="14" t="s">
        <v>82</v>
      </c>
      <c r="AY259" s="272" t="s">
        <v>143</v>
      </c>
    </row>
    <row r="260" s="1" customFormat="1" ht="25.5" customHeight="1">
      <c r="B260" s="46"/>
      <c r="C260" s="273" t="s">
        <v>376</v>
      </c>
      <c r="D260" s="273" t="s">
        <v>195</v>
      </c>
      <c r="E260" s="274" t="s">
        <v>377</v>
      </c>
      <c r="F260" s="275" t="s">
        <v>378</v>
      </c>
      <c r="G260" s="276" t="s">
        <v>209</v>
      </c>
      <c r="H260" s="277">
        <v>950</v>
      </c>
      <c r="I260" s="278"/>
      <c r="J260" s="279">
        <f>ROUND(I260*H260,2)</f>
        <v>0</v>
      </c>
      <c r="K260" s="275" t="s">
        <v>30</v>
      </c>
      <c r="L260" s="280"/>
      <c r="M260" s="281" t="s">
        <v>30</v>
      </c>
      <c r="N260" s="282" t="s">
        <v>45</v>
      </c>
      <c r="O260" s="47"/>
      <c r="P260" s="226">
        <f>O260*H260</f>
        <v>0</v>
      </c>
      <c r="Q260" s="226">
        <v>0.0082000000000000007</v>
      </c>
      <c r="R260" s="226">
        <f>Q260*H260</f>
        <v>7.7900000000000009</v>
      </c>
      <c r="S260" s="226">
        <v>0</v>
      </c>
      <c r="T260" s="227">
        <f>S260*H260</f>
        <v>0</v>
      </c>
      <c r="AR260" s="24" t="s">
        <v>199</v>
      </c>
      <c r="AT260" s="24" t="s">
        <v>195</v>
      </c>
      <c r="AU260" s="24" t="s">
        <v>84</v>
      </c>
      <c r="AY260" s="24" t="s">
        <v>143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24" t="s">
        <v>82</v>
      </c>
      <c r="BK260" s="228">
        <f>ROUND(I260*H260,2)</f>
        <v>0</v>
      </c>
      <c r="BL260" s="24" t="s">
        <v>150</v>
      </c>
      <c r="BM260" s="24" t="s">
        <v>379</v>
      </c>
    </row>
    <row r="261" s="11" customFormat="1">
      <c r="B261" s="229"/>
      <c r="C261" s="230"/>
      <c r="D261" s="231" t="s">
        <v>152</v>
      </c>
      <c r="E261" s="232" t="s">
        <v>30</v>
      </c>
      <c r="F261" s="233" t="s">
        <v>372</v>
      </c>
      <c r="G261" s="230"/>
      <c r="H261" s="232" t="s">
        <v>30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152</v>
      </c>
      <c r="AU261" s="239" t="s">
        <v>84</v>
      </c>
      <c r="AV261" s="11" t="s">
        <v>82</v>
      </c>
      <c r="AW261" s="11" t="s">
        <v>37</v>
      </c>
      <c r="AX261" s="11" t="s">
        <v>74</v>
      </c>
      <c r="AY261" s="239" t="s">
        <v>143</v>
      </c>
    </row>
    <row r="262" s="12" customFormat="1">
      <c r="B262" s="240"/>
      <c r="C262" s="241"/>
      <c r="D262" s="231" t="s">
        <v>152</v>
      </c>
      <c r="E262" s="242" t="s">
        <v>30</v>
      </c>
      <c r="F262" s="243" t="s">
        <v>380</v>
      </c>
      <c r="G262" s="241"/>
      <c r="H262" s="244">
        <v>350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AT262" s="250" t="s">
        <v>152</v>
      </c>
      <c r="AU262" s="250" t="s">
        <v>84</v>
      </c>
      <c r="AV262" s="12" t="s">
        <v>84</v>
      </c>
      <c r="AW262" s="12" t="s">
        <v>37</v>
      </c>
      <c r="AX262" s="12" t="s">
        <v>74</v>
      </c>
      <c r="AY262" s="250" t="s">
        <v>143</v>
      </c>
    </row>
    <row r="263" s="11" customFormat="1">
      <c r="B263" s="229"/>
      <c r="C263" s="230"/>
      <c r="D263" s="231" t="s">
        <v>152</v>
      </c>
      <c r="E263" s="232" t="s">
        <v>30</v>
      </c>
      <c r="F263" s="233" t="s">
        <v>374</v>
      </c>
      <c r="G263" s="230"/>
      <c r="H263" s="232" t="s">
        <v>30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AT263" s="239" t="s">
        <v>152</v>
      </c>
      <c r="AU263" s="239" t="s">
        <v>84</v>
      </c>
      <c r="AV263" s="11" t="s">
        <v>82</v>
      </c>
      <c r="AW263" s="11" t="s">
        <v>37</v>
      </c>
      <c r="AX263" s="11" t="s">
        <v>74</v>
      </c>
      <c r="AY263" s="239" t="s">
        <v>143</v>
      </c>
    </row>
    <row r="264" s="12" customFormat="1">
      <c r="B264" s="240"/>
      <c r="C264" s="241"/>
      <c r="D264" s="231" t="s">
        <v>152</v>
      </c>
      <c r="E264" s="242" t="s">
        <v>30</v>
      </c>
      <c r="F264" s="243" t="s">
        <v>381</v>
      </c>
      <c r="G264" s="241"/>
      <c r="H264" s="244">
        <v>600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AT264" s="250" t="s">
        <v>152</v>
      </c>
      <c r="AU264" s="250" t="s">
        <v>84</v>
      </c>
      <c r="AV264" s="12" t="s">
        <v>84</v>
      </c>
      <c r="AW264" s="12" t="s">
        <v>37</v>
      </c>
      <c r="AX264" s="12" t="s">
        <v>74</v>
      </c>
      <c r="AY264" s="250" t="s">
        <v>143</v>
      </c>
    </row>
    <row r="265" s="14" customFormat="1">
      <c r="B265" s="262"/>
      <c r="C265" s="263"/>
      <c r="D265" s="231" t="s">
        <v>152</v>
      </c>
      <c r="E265" s="264" t="s">
        <v>30</v>
      </c>
      <c r="F265" s="265" t="s">
        <v>187</v>
      </c>
      <c r="G265" s="263"/>
      <c r="H265" s="266">
        <v>950</v>
      </c>
      <c r="I265" s="267"/>
      <c r="J265" s="263"/>
      <c r="K265" s="263"/>
      <c r="L265" s="268"/>
      <c r="M265" s="269"/>
      <c r="N265" s="270"/>
      <c r="O265" s="270"/>
      <c r="P265" s="270"/>
      <c r="Q265" s="270"/>
      <c r="R265" s="270"/>
      <c r="S265" s="270"/>
      <c r="T265" s="271"/>
      <c r="AT265" s="272" t="s">
        <v>152</v>
      </c>
      <c r="AU265" s="272" t="s">
        <v>84</v>
      </c>
      <c r="AV265" s="14" t="s">
        <v>150</v>
      </c>
      <c r="AW265" s="14" t="s">
        <v>37</v>
      </c>
      <c r="AX265" s="14" t="s">
        <v>82</v>
      </c>
      <c r="AY265" s="272" t="s">
        <v>143</v>
      </c>
    </row>
    <row r="266" s="1" customFormat="1" ht="25.5" customHeight="1">
      <c r="B266" s="46"/>
      <c r="C266" s="217" t="s">
        <v>382</v>
      </c>
      <c r="D266" s="217" t="s">
        <v>145</v>
      </c>
      <c r="E266" s="218" t="s">
        <v>383</v>
      </c>
      <c r="F266" s="219" t="s">
        <v>384</v>
      </c>
      <c r="G266" s="220" t="s">
        <v>321</v>
      </c>
      <c r="H266" s="221">
        <v>1</v>
      </c>
      <c r="I266" s="222"/>
      <c r="J266" s="223">
        <f>ROUND(I266*H266,2)</f>
        <v>0</v>
      </c>
      <c r="K266" s="219" t="s">
        <v>30</v>
      </c>
      <c r="L266" s="72"/>
      <c r="M266" s="224" t="s">
        <v>30</v>
      </c>
      <c r="N266" s="225" t="s">
        <v>45</v>
      </c>
      <c r="O266" s="47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AR266" s="24" t="s">
        <v>150</v>
      </c>
      <c r="AT266" s="24" t="s">
        <v>145</v>
      </c>
      <c r="AU266" s="24" t="s">
        <v>84</v>
      </c>
      <c r="AY266" s="24" t="s">
        <v>143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24" t="s">
        <v>82</v>
      </c>
      <c r="BK266" s="228">
        <f>ROUND(I266*H266,2)</f>
        <v>0</v>
      </c>
      <c r="BL266" s="24" t="s">
        <v>150</v>
      </c>
      <c r="BM266" s="24" t="s">
        <v>385</v>
      </c>
    </row>
    <row r="267" s="11" customFormat="1">
      <c r="B267" s="229"/>
      <c r="C267" s="230"/>
      <c r="D267" s="231" t="s">
        <v>152</v>
      </c>
      <c r="E267" s="232" t="s">
        <v>30</v>
      </c>
      <c r="F267" s="233" t="s">
        <v>386</v>
      </c>
      <c r="G267" s="230"/>
      <c r="H267" s="232" t="s">
        <v>30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AT267" s="239" t="s">
        <v>152</v>
      </c>
      <c r="AU267" s="239" t="s">
        <v>84</v>
      </c>
      <c r="AV267" s="11" t="s">
        <v>82</v>
      </c>
      <c r="AW267" s="11" t="s">
        <v>37</v>
      </c>
      <c r="AX267" s="11" t="s">
        <v>74</v>
      </c>
      <c r="AY267" s="239" t="s">
        <v>143</v>
      </c>
    </row>
    <row r="268" s="12" customFormat="1">
      <c r="B268" s="240"/>
      <c r="C268" s="241"/>
      <c r="D268" s="231" t="s">
        <v>152</v>
      </c>
      <c r="E268" s="242" t="s">
        <v>30</v>
      </c>
      <c r="F268" s="243" t="s">
        <v>82</v>
      </c>
      <c r="G268" s="241"/>
      <c r="H268" s="244">
        <v>1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AT268" s="250" t="s">
        <v>152</v>
      </c>
      <c r="AU268" s="250" t="s">
        <v>84</v>
      </c>
      <c r="AV268" s="12" t="s">
        <v>84</v>
      </c>
      <c r="AW268" s="12" t="s">
        <v>37</v>
      </c>
      <c r="AX268" s="12" t="s">
        <v>82</v>
      </c>
      <c r="AY268" s="250" t="s">
        <v>143</v>
      </c>
    </row>
    <row r="269" s="10" customFormat="1" ht="29.88" customHeight="1">
      <c r="B269" s="201"/>
      <c r="C269" s="202"/>
      <c r="D269" s="203" t="s">
        <v>73</v>
      </c>
      <c r="E269" s="215" t="s">
        <v>387</v>
      </c>
      <c r="F269" s="215" t="s">
        <v>388</v>
      </c>
      <c r="G269" s="202"/>
      <c r="H269" s="202"/>
      <c r="I269" s="205"/>
      <c r="J269" s="216">
        <f>BK269</f>
        <v>0</v>
      </c>
      <c r="K269" s="202"/>
      <c r="L269" s="207"/>
      <c r="M269" s="208"/>
      <c r="N269" s="209"/>
      <c r="O269" s="209"/>
      <c r="P269" s="210">
        <f>SUM(P270:P289)</f>
        <v>0</v>
      </c>
      <c r="Q269" s="209"/>
      <c r="R269" s="210">
        <f>SUM(R270:R289)</f>
        <v>1.5464</v>
      </c>
      <c r="S269" s="209"/>
      <c r="T269" s="211">
        <f>SUM(T270:T289)</f>
        <v>0</v>
      </c>
      <c r="AR269" s="212" t="s">
        <v>82</v>
      </c>
      <c r="AT269" s="213" t="s">
        <v>73</v>
      </c>
      <c r="AU269" s="213" t="s">
        <v>82</v>
      </c>
      <c r="AY269" s="212" t="s">
        <v>143</v>
      </c>
      <c r="BK269" s="214">
        <f>SUM(BK270:BK289)</f>
        <v>0</v>
      </c>
    </row>
    <row r="270" s="1" customFormat="1" ht="16.5" customHeight="1">
      <c r="B270" s="46"/>
      <c r="C270" s="217" t="s">
        <v>389</v>
      </c>
      <c r="D270" s="217" t="s">
        <v>145</v>
      </c>
      <c r="E270" s="218" t="s">
        <v>390</v>
      </c>
      <c r="F270" s="219" t="s">
        <v>391</v>
      </c>
      <c r="G270" s="220" t="s">
        <v>209</v>
      </c>
      <c r="H270" s="221">
        <v>40</v>
      </c>
      <c r="I270" s="222"/>
      <c r="J270" s="223">
        <f>ROUND(I270*H270,2)</f>
        <v>0</v>
      </c>
      <c r="K270" s="219" t="s">
        <v>30</v>
      </c>
      <c r="L270" s="72"/>
      <c r="M270" s="224" t="s">
        <v>30</v>
      </c>
      <c r="N270" s="225" t="s">
        <v>45</v>
      </c>
      <c r="O270" s="47"/>
      <c r="P270" s="226">
        <f>O270*H270</f>
        <v>0</v>
      </c>
      <c r="Q270" s="226">
        <v>0.00628</v>
      </c>
      <c r="R270" s="226">
        <f>Q270*H270</f>
        <v>0.25119999999999998</v>
      </c>
      <c r="S270" s="226">
        <v>0</v>
      </c>
      <c r="T270" s="227">
        <f>S270*H270</f>
        <v>0</v>
      </c>
      <c r="AR270" s="24" t="s">
        <v>251</v>
      </c>
      <c r="AT270" s="24" t="s">
        <v>145</v>
      </c>
      <c r="AU270" s="24" t="s">
        <v>84</v>
      </c>
      <c r="AY270" s="24" t="s">
        <v>143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24" t="s">
        <v>82</v>
      </c>
      <c r="BK270" s="228">
        <f>ROUND(I270*H270,2)</f>
        <v>0</v>
      </c>
      <c r="BL270" s="24" t="s">
        <v>251</v>
      </c>
      <c r="BM270" s="24" t="s">
        <v>392</v>
      </c>
    </row>
    <row r="271" s="11" customFormat="1">
      <c r="B271" s="229"/>
      <c r="C271" s="230"/>
      <c r="D271" s="231" t="s">
        <v>152</v>
      </c>
      <c r="E271" s="232" t="s">
        <v>30</v>
      </c>
      <c r="F271" s="233" t="s">
        <v>393</v>
      </c>
      <c r="G271" s="230"/>
      <c r="H271" s="232" t="s">
        <v>30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AT271" s="239" t="s">
        <v>152</v>
      </c>
      <c r="AU271" s="239" t="s">
        <v>84</v>
      </c>
      <c r="AV271" s="11" t="s">
        <v>82</v>
      </c>
      <c r="AW271" s="11" t="s">
        <v>37</v>
      </c>
      <c r="AX271" s="11" t="s">
        <v>74</v>
      </c>
      <c r="AY271" s="239" t="s">
        <v>143</v>
      </c>
    </row>
    <row r="272" s="12" customFormat="1">
      <c r="B272" s="240"/>
      <c r="C272" s="241"/>
      <c r="D272" s="231" t="s">
        <v>152</v>
      </c>
      <c r="E272" s="242" t="s">
        <v>30</v>
      </c>
      <c r="F272" s="243" t="s">
        <v>336</v>
      </c>
      <c r="G272" s="241"/>
      <c r="H272" s="244">
        <v>40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AT272" s="250" t="s">
        <v>152</v>
      </c>
      <c r="AU272" s="250" t="s">
        <v>84</v>
      </c>
      <c r="AV272" s="12" t="s">
        <v>84</v>
      </c>
      <c r="AW272" s="12" t="s">
        <v>37</v>
      </c>
      <c r="AX272" s="12" t="s">
        <v>82</v>
      </c>
      <c r="AY272" s="250" t="s">
        <v>143</v>
      </c>
    </row>
    <row r="273" s="1" customFormat="1" ht="25.5" customHeight="1">
      <c r="B273" s="46"/>
      <c r="C273" s="217" t="s">
        <v>394</v>
      </c>
      <c r="D273" s="217" t="s">
        <v>145</v>
      </c>
      <c r="E273" s="218" t="s">
        <v>395</v>
      </c>
      <c r="F273" s="219" t="s">
        <v>396</v>
      </c>
      <c r="G273" s="220" t="s">
        <v>209</v>
      </c>
      <c r="H273" s="221">
        <v>80</v>
      </c>
      <c r="I273" s="222"/>
      <c r="J273" s="223">
        <f>ROUND(I273*H273,2)</f>
        <v>0</v>
      </c>
      <c r="K273" s="219" t="s">
        <v>149</v>
      </c>
      <c r="L273" s="72"/>
      <c r="M273" s="224" t="s">
        <v>30</v>
      </c>
      <c r="N273" s="225" t="s">
        <v>45</v>
      </c>
      <c r="O273" s="47"/>
      <c r="P273" s="226">
        <f>O273*H273</f>
        <v>0</v>
      </c>
      <c r="Q273" s="226">
        <v>0.0048900000000000002</v>
      </c>
      <c r="R273" s="226">
        <f>Q273*H273</f>
        <v>0.39119999999999999</v>
      </c>
      <c r="S273" s="226">
        <v>0</v>
      </c>
      <c r="T273" s="227">
        <f>S273*H273</f>
        <v>0</v>
      </c>
      <c r="AR273" s="24" t="s">
        <v>150</v>
      </c>
      <c r="AT273" s="24" t="s">
        <v>145</v>
      </c>
      <c r="AU273" s="24" t="s">
        <v>84</v>
      </c>
      <c r="AY273" s="24" t="s">
        <v>143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24" t="s">
        <v>82</v>
      </c>
      <c r="BK273" s="228">
        <f>ROUND(I273*H273,2)</f>
        <v>0</v>
      </c>
      <c r="BL273" s="24" t="s">
        <v>150</v>
      </c>
      <c r="BM273" s="24" t="s">
        <v>397</v>
      </c>
    </row>
    <row r="274" s="11" customFormat="1">
      <c r="B274" s="229"/>
      <c r="C274" s="230"/>
      <c r="D274" s="231" t="s">
        <v>152</v>
      </c>
      <c r="E274" s="232" t="s">
        <v>30</v>
      </c>
      <c r="F274" s="233" t="s">
        <v>335</v>
      </c>
      <c r="G274" s="230"/>
      <c r="H274" s="232" t="s">
        <v>30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AT274" s="239" t="s">
        <v>152</v>
      </c>
      <c r="AU274" s="239" t="s">
        <v>84</v>
      </c>
      <c r="AV274" s="11" t="s">
        <v>82</v>
      </c>
      <c r="AW274" s="11" t="s">
        <v>37</v>
      </c>
      <c r="AX274" s="11" t="s">
        <v>74</v>
      </c>
      <c r="AY274" s="239" t="s">
        <v>143</v>
      </c>
    </row>
    <row r="275" s="12" customFormat="1">
      <c r="B275" s="240"/>
      <c r="C275" s="241"/>
      <c r="D275" s="231" t="s">
        <v>152</v>
      </c>
      <c r="E275" s="242" t="s">
        <v>30</v>
      </c>
      <c r="F275" s="243" t="s">
        <v>336</v>
      </c>
      <c r="G275" s="241"/>
      <c r="H275" s="244">
        <v>40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AT275" s="250" t="s">
        <v>152</v>
      </c>
      <c r="AU275" s="250" t="s">
        <v>84</v>
      </c>
      <c r="AV275" s="12" t="s">
        <v>84</v>
      </c>
      <c r="AW275" s="12" t="s">
        <v>37</v>
      </c>
      <c r="AX275" s="12" t="s">
        <v>74</v>
      </c>
      <c r="AY275" s="250" t="s">
        <v>143</v>
      </c>
    </row>
    <row r="276" s="11" customFormat="1">
      <c r="B276" s="229"/>
      <c r="C276" s="230"/>
      <c r="D276" s="231" t="s">
        <v>152</v>
      </c>
      <c r="E276" s="232" t="s">
        <v>30</v>
      </c>
      <c r="F276" s="233" t="s">
        <v>398</v>
      </c>
      <c r="G276" s="230"/>
      <c r="H276" s="232" t="s">
        <v>30</v>
      </c>
      <c r="I276" s="234"/>
      <c r="J276" s="230"/>
      <c r="K276" s="230"/>
      <c r="L276" s="235"/>
      <c r="M276" s="236"/>
      <c r="N276" s="237"/>
      <c r="O276" s="237"/>
      <c r="P276" s="237"/>
      <c r="Q276" s="237"/>
      <c r="R276" s="237"/>
      <c r="S276" s="237"/>
      <c r="T276" s="238"/>
      <c r="AT276" s="239" t="s">
        <v>152</v>
      </c>
      <c r="AU276" s="239" t="s">
        <v>84</v>
      </c>
      <c r="AV276" s="11" t="s">
        <v>82</v>
      </c>
      <c r="AW276" s="11" t="s">
        <v>37</v>
      </c>
      <c r="AX276" s="11" t="s">
        <v>74</v>
      </c>
      <c r="AY276" s="239" t="s">
        <v>143</v>
      </c>
    </row>
    <row r="277" s="11" customFormat="1">
      <c r="B277" s="229"/>
      <c r="C277" s="230"/>
      <c r="D277" s="231" t="s">
        <v>152</v>
      </c>
      <c r="E277" s="232" t="s">
        <v>30</v>
      </c>
      <c r="F277" s="233" t="s">
        <v>399</v>
      </c>
      <c r="G277" s="230"/>
      <c r="H277" s="232" t="s">
        <v>30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AT277" s="239" t="s">
        <v>152</v>
      </c>
      <c r="AU277" s="239" t="s">
        <v>84</v>
      </c>
      <c r="AV277" s="11" t="s">
        <v>82</v>
      </c>
      <c r="AW277" s="11" t="s">
        <v>37</v>
      </c>
      <c r="AX277" s="11" t="s">
        <v>74</v>
      </c>
      <c r="AY277" s="239" t="s">
        <v>143</v>
      </c>
    </row>
    <row r="278" s="12" customFormat="1">
      <c r="B278" s="240"/>
      <c r="C278" s="241"/>
      <c r="D278" s="231" t="s">
        <v>152</v>
      </c>
      <c r="E278" s="242" t="s">
        <v>30</v>
      </c>
      <c r="F278" s="243" t="s">
        <v>336</v>
      </c>
      <c r="G278" s="241"/>
      <c r="H278" s="244">
        <v>40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AT278" s="250" t="s">
        <v>152</v>
      </c>
      <c r="AU278" s="250" t="s">
        <v>84</v>
      </c>
      <c r="AV278" s="12" t="s">
        <v>84</v>
      </c>
      <c r="AW278" s="12" t="s">
        <v>37</v>
      </c>
      <c r="AX278" s="12" t="s">
        <v>74</v>
      </c>
      <c r="AY278" s="250" t="s">
        <v>143</v>
      </c>
    </row>
    <row r="279" s="14" customFormat="1">
      <c r="B279" s="262"/>
      <c r="C279" s="263"/>
      <c r="D279" s="231" t="s">
        <v>152</v>
      </c>
      <c r="E279" s="264" t="s">
        <v>30</v>
      </c>
      <c r="F279" s="265" t="s">
        <v>187</v>
      </c>
      <c r="G279" s="263"/>
      <c r="H279" s="266">
        <v>80</v>
      </c>
      <c r="I279" s="267"/>
      <c r="J279" s="263"/>
      <c r="K279" s="263"/>
      <c r="L279" s="268"/>
      <c r="M279" s="269"/>
      <c r="N279" s="270"/>
      <c r="O279" s="270"/>
      <c r="P279" s="270"/>
      <c r="Q279" s="270"/>
      <c r="R279" s="270"/>
      <c r="S279" s="270"/>
      <c r="T279" s="271"/>
      <c r="AT279" s="272" t="s">
        <v>152</v>
      </c>
      <c r="AU279" s="272" t="s">
        <v>84</v>
      </c>
      <c r="AV279" s="14" t="s">
        <v>150</v>
      </c>
      <c r="AW279" s="14" t="s">
        <v>37</v>
      </c>
      <c r="AX279" s="14" t="s">
        <v>82</v>
      </c>
      <c r="AY279" s="272" t="s">
        <v>143</v>
      </c>
    </row>
    <row r="280" s="1" customFormat="1" ht="38.25" customHeight="1">
      <c r="B280" s="46"/>
      <c r="C280" s="217" t="s">
        <v>400</v>
      </c>
      <c r="D280" s="217" t="s">
        <v>145</v>
      </c>
      <c r="E280" s="218" t="s">
        <v>401</v>
      </c>
      <c r="F280" s="219" t="s">
        <v>402</v>
      </c>
      <c r="G280" s="220" t="s">
        <v>209</v>
      </c>
      <c r="H280" s="221">
        <v>40</v>
      </c>
      <c r="I280" s="222"/>
      <c r="J280" s="223">
        <f>ROUND(I280*H280,2)</f>
        <v>0</v>
      </c>
      <c r="K280" s="219" t="s">
        <v>149</v>
      </c>
      <c r="L280" s="72"/>
      <c r="M280" s="224" t="s">
        <v>30</v>
      </c>
      <c r="N280" s="225" t="s">
        <v>45</v>
      </c>
      <c r="O280" s="47"/>
      <c r="P280" s="226">
        <f>O280*H280</f>
        <v>0</v>
      </c>
      <c r="Q280" s="226">
        <v>0.00014999999999999999</v>
      </c>
      <c r="R280" s="226">
        <f>Q280*H280</f>
        <v>0.0059999999999999993</v>
      </c>
      <c r="S280" s="226">
        <v>0</v>
      </c>
      <c r="T280" s="227">
        <f>S280*H280</f>
        <v>0</v>
      </c>
      <c r="AR280" s="24" t="s">
        <v>251</v>
      </c>
      <c r="AT280" s="24" t="s">
        <v>145</v>
      </c>
      <c r="AU280" s="24" t="s">
        <v>84</v>
      </c>
      <c r="AY280" s="24" t="s">
        <v>143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24" t="s">
        <v>82</v>
      </c>
      <c r="BK280" s="228">
        <f>ROUND(I280*H280,2)</f>
        <v>0</v>
      </c>
      <c r="BL280" s="24" t="s">
        <v>251</v>
      </c>
      <c r="BM280" s="24" t="s">
        <v>403</v>
      </c>
    </row>
    <row r="281" s="1" customFormat="1" ht="25.5" customHeight="1">
      <c r="B281" s="46"/>
      <c r="C281" s="217" t="s">
        <v>404</v>
      </c>
      <c r="D281" s="217" t="s">
        <v>145</v>
      </c>
      <c r="E281" s="218" t="s">
        <v>405</v>
      </c>
      <c r="F281" s="219" t="s">
        <v>406</v>
      </c>
      <c r="G281" s="220" t="s">
        <v>209</v>
      </c>
      <c r="H281" s="221">
        <v>80</v>
      </c>
      <c r="I281" s="222"/>
      <c r="J281" s="223">
        <f>ROUND(I281*H281,2)</f>
        <v>0</v>
      </c>
      <c r="K281" s="219" t="s">
        <v>149</v>
      </c>
      <c r="L281" s="72"/>
      <c r="M281" s="224" t="s">
        <v>30</v>
      </c>
      <c r="N281" s="225" t="s">
        <v>45</v>
      </c>
      <c r="O281" s="47"/>
      <c r="P281" s="226">
        <f>O281*H281</f>
        <v>0</v>
      </c>
      <c r="Q281" s="226">
        <v>0.01103</v>
      </c>
      <c r="R281" s="226">
        <f>Q281*H281</f>
        <v>0.88239999999999996</v>
      </c>
      <c r="S281" s="226">
        <v>0</v>
      </c>
      <c r="T281" s="227">
        <f>S281*H281</f>
        <v>0</v>
      </c>
      <c r="AR281" s="24" t="s">
        <v>150</v>
      </c>
      <c r="AT281" s="24" t="s">
        <v>145</v>
      </c>
      <c r="AU281" s="24" t="s">
        <v>84</v>
      </c>
      <c r="AY281" s="24" t="s">
        <v>143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24" t="s">
        <v>82</v>
      </c>
      <c r="BK281" s="228">
        <f>ROUND(I281*H281,2)</f>
        <v>0</v>
      </c>
      <c r="BL281" s="24" t="s">
        <v>150</v>
      </c>
      <c r="BM281" s="24" t="s">
        <v>407</v>
      </c>
    </row>
    <row r="282" s="11" customFormat="1">
      <c r="B282" s="229"/>
      <c r="C282" s="230"/>
      <c r="D282" s="231" t="s">
        <v>152</v>
      </c>
      <c r="E282" s="232" t="s">
        <v>30</v>
      </c>
      <c r="F282" s="233" t="s">
        <v>398</v>
      </c>
      <c r="G282" s="230"/>
      <c r="H282" s="232" t="s">
        <v>30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AT282" s="239" t="s">
        <v>152</v>
      </c>
      <c r="AU282" s="239" t="s">
        <v>84</v>
      </c>
      <c r="AV282" s="11" t="s">
        <v>82</v>
      </c>
      <c r="AW282" s="11" t="s">
        <v>37</v>
      </c>
      <c r="AX282" s="11" t="s">
        <v>74</v>
      </c>
      <c r="AY282" s="239" t="s">
        <v>143</v>
      </c>
    </row>
    <row r="283" s="11" customFormat="1">
      <c r="B283" s="229"/>
      <c r="C283" s="230"/>
      <c r="D283" s="231" t="s">
        <v>152</v>
      </c>
      <c r="E283" s="232" t="s">
        <v>30</v>
      </c>
      <c r="F283" s="233" t="s">
        <v>408</v>
      </c>
      <c r="G283" s="230"/>
      <c r="H283" s="232" t="s">
        <v>30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AT283" s="239" t="s">
        <v>152</v>
      </c>
      <c r="AU283" s="239" t="s">
        <v>84</v>
      </c>
      <c r="AV283" s="11" t="s">
        <v>82</v>
      </c>
      <c r="AW283" s="11" t="s">
        <v>37</v>
      </c>
      <c r="AX283" s="11" t="s">
        <v>74</v>
      </c>
      <c r="AY283" s="239" t="s">
        <v>143</v>
      </c>
    </row>
    <row r="284" s="12" customFormat="1">
      <c r="B284" s="240"/>
      <c r="C284" s="241"/>
      <c r="D284" s="231" t="s">
        <v>152</v>
      </c>
      <c r="E284" s="242" t="s">
        <v>30</v>
      </c>
      <c r="F284" s="243" t="s">
        <v>409</v>
      </c>
      <c r="G284" s="241"/>
      <c r="H284" s="244">
        <v>80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AT284" s="250" t="s">
        <v>152</v>
      </c>
      <c r="AU284" s="250" t="s">
        <v>84</v>
      </c>
      <c r="AV284" s="12" t="s">
        <v>84</v>
      </c>
      <c r="AW284" s="12" t="s">
        <v>37</v>
      </c>
      <c r="AX284" s="12" t="s">
        <v>74</v>
      </c>
      <c r="AY284" s="250" t="s">
        <v>143</v>
      </c>
    </row>
    <row r="285" s="1" customFormat="1" ht="25.5" customHeight="1">
      <c r="B285" s="46"/>
      <c r="C285" s="217" t="s">
        <v>410</v>
      </c>
      <c r="D285" s="217" t="s">
        <v>145</v>
      </c>
      <c r="E285" s="218" t="s">
        <v>411</v>
      </c>
      <c r="F285" s="219" t="s">
        <v>412</v>
      </c>
      <c r="G285" s="220" t="s">
        <v>209</v>
      </c>
      <c r="H285" s="221">
        <v>100</v>
      </c>
      <c r="I285" s="222"/>
      <c r="J285" s="223">
        <f>ROUND(I285*H285,2)</f>
        <v>0</v>
      </c>
      <c r="K285" s="219" t="s">
        <v>149</v>
      </c>
      <c r="L285" s="72"/>
      <c r="M285" s="224" t="s">
        <v>30</v>
      </c>
      <c r="N285" s="225" t="s">
        <v>45</v>
      </c>
      <c r="O285" s="47"/>
      <c r="P285" s="226">
        <f>O285*H285</f>
        <v>0</v>
      </c>
      <c r="Q285" s="226">
        <v>0.00012</v>
      </c>
      <c r="R285" s="226">
        <f>Q285*H285</f>
        <v>0.012</v>
      </c>
      <c r="S285" s="226">
        <v>0</v>
      </c>
      <c r="T285" s="227">
        <f>S285*H285</f>
        <v>0</v>
      </c>
      <c r="AR285" s="24" t="s">
        <v>150</v>
      </c>
      <c r="AT285" s="24" t="s">
        <v>145</v>
      </c>
      <c r="AU285" s="24" t="s">
        <v>84</v>
      </c>
      <c r="AY285" s="24" t="s">
        <v>143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24" t="s">
        <v>82</v>
      </c>
      <c r="BK285" s="228">
        <f>ROUND(I285*H285,2)</f>
        <v>0</v>
      </c>
      <c r="BL285" s="24" t="s">
        <v>150</v>
      </c>
      <c r="BM285" s="24" t="s">
        <v>413</v>
      </c>
    </row>
    <row r="286" s="12" customFormat="1">
      <c r="B286" s="240"/>
      <c r="C286" s="241"/>
      <c r="D286" s="231" t="s">
        <v>152</v>
      </c>
      <c r="E286" s="242" t="s">
        <v>30</v>
      </c>
      <c r="F286" s="243" t="s">
        <v>414</v>
      </c>
      <c r="G286" s="241"/>
      <c r="H286" s="244">
        <v>100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AT286" s="250" t="s">
        <v>152</v>
      </c>
      <c r="AU286" s="250" t="s">
        <v>84</v>
      </c>
      <c r="AV286" s="12" t="s">
        <v>84</v>
      </c>
      <c r="AW286" s="12" t="s">
        <v>37</v>
      </c>
      <c r="AX286" s="12" t="s">
        <v>74</v>
      </c>
      <c r="AY286" s="250" t="s">
        <v>143</v>
      </c>
    </row>
    <row r="287" s="1" customFormat="1" ht="25.5" customHeight="1">
      <c r="B287" s="46"/>
      <c r="C287" s="217" t="s">
        <v>415</v>
      </c>
      <c r="D287" s="217" t="s">
        <v>145</v>
      </c>
      <c r="E287" s="218" t="s">
        <v>416</v>
      </c>
      <c r="F287" s="219" t="s">
        <v>417</v>
      </c>
      <c r="G287" s="220" t="s">
        <v>209</v>
      </c>
      <c r="H287" s="221">
        <v>15</v>
      </c>
      <c r="I287" s="222"/>
      <c r="J287" s="223">
        <f>ROUND(I287*H287,2)</f>
        <v>0</v>
      </c>
      <c r="K287" s="219" t="s">
        <v>149</v>
      </c>
      <c r="L287" s="72"/>
      <c r="M287" s="224" t="s">
        <v>30</v>
      </c>
      <c r="N287" s="225" t="s">
        <v>45</v>
      </c>
      <c r="O287" s="47"/>
      <c r="P287" s="226">
        <f>O287*H287</f>
        <v>0</v>
      </c>
      <c r="Q287" s="226">
        <v>0.00024000000000000001</v>
      </c>
      <c r="R287" s="226">
        <f>Q287*H287</f>
        <v>0.0035999999999999999</v>
      </c>
      <c r="S287" s="226">
        <v>0</v>
      </c>
      <c r="T287" s="227">
        <f>S287*H287</f>
        <v>0</v>
      </c>
      <c r="AR287" s="24" t="s">
        <v>150</v>
      </c>
      <c r="AT287" s="24" t="s">
        <v>145</v>
      </c>
      <c r="AU287" s="24" t="s">
        <v>84</v>
      </c>
      <c r="AY287" s="24" t="s">
        <v>143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24" t="s">
        <v>82</v>
      </c>
      <c r="BK287" s="228">
        <f>ROUND(I287*H287,2)</f>
        <v>0</v>
      </c>
      <c r="BL287" s="24" t="s">
        <v>150</v>
      </c>
      <c r="BM287" s="24" t="s">
        <v>418</v>
      </c>
    </row>
    <row r="288" s="11" customFormat="1">
      <c r="B288" s="229"/>
      <c r="C288" s="230"/>
      <c r="D288" s="231" t="s">
        <v>152</v>
      </c>
      <c r="E288" s="232" t="s">
        <v>30</v>
      </c>
      <c r="F288" s="233" t="s">
        <v>419</v>
      </c>
      <c r="G288" s="230"/>
      <c r="H288" s="232" t="s">
        <v>30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AT288" s="239" t="s">
        <v>152</v>
      </c>
      <c r="AU288" s="239" t="s">
        <v>84</v>
      </c>
      <c r="AV288" s="11" t="s">
        <v>82</v>
      </c>
      <c r="AW288" s="11" t="s">
        <v>37</v>
      </c>
      <c r="AX288" s="11" t="s">
        <v>74</v>
      </c>
      <c r="AY288" s="239" t="s">
        <v>143</v>
      </c>
    </row>
    <row r="289" s="12" customFormat="1">
      <c r="B289" s="240"/>
      <c r="C289" s="241"/>
      <c r="D289" s="231" t="s">
        <v>152</v>
      </c>
      <c r="E289" s="242" t="s">
        <v>30</v>
      </c>
      <c r="F289" s="243" t="s">
        <v>10</v>
      </c>
      <c r="G289" s="241"/>
      <c r="H289" s="244">
        <v>15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AT289" s="250" t="s">
        <v>152</v>
      </c>
      <c r="AU289" s="250" t="s">
        <v>84</v>
      </c>
      <c r="AV289" s="12" t="s">
        <v>84</v>
      </c>
      <c r="AW289" s="12" t="s">
        <v>37</v>
      </c>
      <c r="AX289" s="12" t="s">
        <v>74</v>
      </c>
      <c r="AY289" s="250" t="s">
        <v>143</v>
      </c>
    </row>
    <row r="290" s="10" customFormat="1" ht="29.88" customHeight="1">
      <c r="B290" s="201"/>
      <c r="C290" s="202"/>
      <c r="D290" s="203" t="s">
        <v>73</v>
      </c>
      <c r="E290" s="215" t="s">
        <v>420</v>
      </c>
      <c r="F290" s="215" t="s">
        <v>421</v>
      </c>
      <c r="G290" s="202"/>
      <c r="H290" s="202"/>
      <c r="I290" s="205"/>
      <c r="J290" s="216">
        <f>BK290</f>
        <v>0</v>
      </c>
      <c r="K290" s="202"/>
      <c r="L290" s="207"/>
      <c r="M290" s="208"/>
      <c r="N290" s="209"/>
      <c r="O290" s="209"/>
      <c r="P290" s="210">
        <f>SUM(P291:P706)</f>
        <v>0</v>
      </c>
      <c r="Q290" s="209"/>
      <c r="R290" s="210">
        <f>SUM(R291:R706)</f>
        <v>91.880318000000003</v>
      </c>
      <c r="S290" s="209"/>
      <c r="T290" s="211">
        <f>SUM(T291:T706)</f>
        <v>0</v>
      </c>
      <c r="AR290" s="212" t="s">
        <v>82</v>
      </c>
      <c r="AT290" s="213" t="s">
        <v>73</v>
      </c>
      <c r="AU290" s="213" t="s">
        <v>82</v>
      </c>
      <c r="AY290" s="212" t="s">
        <v>143</v>
      </c>
      <c r="BK290" s="214">
        <f>SUM(BK291:BK706)</f>
        <v>0</v>
      </c>
    </row>
    <row r="291" s="1" customFormat="1" ht="16.5" customHeight="1">
      <c r="B291" s="46"/>
      <c r="C291" s="217" t="s">
        <v>422</v>
      </c>
      <c r="D291" s="217" t="s">
        <v>145</v>
      </c>
      <c r="E291" s="218" t="s">
        <v>423</v>
      </c>
      <c r="F291" s="219" t="s">
        <v>424</v>
      </c>
      <c r="G291" s="220" t="s">
        <v>209</v>
      </c>
      <c r="H291" s="221">
        <v>290</v>
      </c>
      <c r="I291" s="222"/>
      <c r="J291" s="223">
        <f>ROUND(I291*H291,2)</f>
        <v>0</v>
      </c>
      <c r="K291" s="219" t="s">
        <v>149</v>
      </c>
      <c r="L291" s="72"/>
      <c r="M291" s="224" t="s">
        <v>30</v>
      </c>
      <c r="N291" s="225" t="s">
        <v>45</v>
      </c>
      <c r="O291" s="47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AR291" s="24" t="s">
        <v>150</v>
      </c>
      <c r="AT291" s="24" t="s">
        <v>145</v>
      </c>
      <c r="AU291" s="24" t="s">
        <v>84</v>
      </c>
      <c r="AY291" s="24" t="s">
        <v>143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24" t="s">
        <v>82</v>
      </c>
      <c r="BK291" s="228">
        <f>ROUND(I291*H291,2)</f>
        <v>0</v>
      </c>
      <c r="BL291" s="24" t="s">
        <v>150</v>
      </c>
      <c r="BM291" s="24" t="s">
        <v>425</v>
      </c>
    </row>
    <row r="292" s="11" customFormat="1">
      <c r="B292" s="229"/>
      <c r="C292" s="230"/>
      <c r="D292" s="231" t="s">
        <v>152</v>
      </c>
      <c r="E292" s="232" t="s">
        <v>30</v>
      </c>
      <c r="F292" s="233" t="s">
        <v>426</v>
      </c>
      <c r="G292" s="230"/>
      <c r="H292" s="232" t="s">
        <v>30</v>
      </c>
      <c r="I292" s="234"/>
      <c r="J292" s="230"/>
      <c r="K292" s="230"/>
      <c r="L292" s="235"/>
      <c r="M292" s="236"/>
      <c r="N292" s="237"/>
      <c r="O292" s="237"/>
      <c r="P292" s="237"/>
      <c r="Q292" s="237"/>
      <c r="R292" s="237"/>
      <c r="S292" s="237"/>
      <c r="T292" s="238"/>
      <c r="AT292" s="239" t="s">
        <v>152</v>
      </c>
      <c r="AU292" s="239" t="s">
        <v>84</v>
      </c>
      <c r="AV292" s="11" t="s">
        <v>82</v>
      </c>
      <c r="AW292" s="11" t="s">
        <v>37</v>
      </c>
      <c r="AX292" s="11" t="s">
        <v>74</v>
      </c>
      <c r="AY292" s="239" t="s">
        <v>143</v>
      </c>
    </row>
    <row r="293" s="11" customFormat="1">
      <c r="B293" s="229"/>
      <c r="C293" s="230"/>
      <c r="D293" s="231" t="s">
        <v>152</v>
      </c>
      <c r="E293" s="232" t="s">
        <v>30</v>
      </c>
      <c r="F293" s="233" t="s">
        <v>427</v>
      </c>
      <c r="G293" s="230"/>
      <c r="H293" s="232" t="s">
        <v>30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152</v>
      </c>
      <c r="AU293" s="239" t="s">
        <v>84</v>
      </c>
      <c r="AV293" s="11" t="s">
        <v>82</v>
      </c>
      <c r="AW293" s="11" t="s">
        <v>37</v>
      </c>
      <c r="AX293" s="11" t="s">
        <v>74</v>
      </c>
      <c r="AY293" s="239" t="s">
        <v>143</v>
      </c>
    </row>
    <row r="294" s="12" customFormat="1">
      <c r="B294" s="240"/>
      <c r="C294" s="241"/>
      <c r="D294" s="231" t="s">
        <v>152</v>
      </c>
      <c r="E294" s="242" t="s">
        <v>30</v>
      </c>
      <c r="F294" s="243" t="s">
        <v>428</v>
      </c>
      <c r="G294" s="241"/>
      <c r="H294" s="244">
        <v>115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AT294" s="250" t="s">
        <v>152</v>
      </c>
      <c r="AU294" s="250" t="s">
        <v>84</v>
      </c>
      <c r="AV294" s="12" t="s">
        <v>84</v>
      </c>
      <c r="AW294" s="12" t="s">
        <v>37</v>
      </c>
      <c r="AX294" s="12" t="s">
        <v>74</v>
      </c>
      <c r="AY294" s="250" t="s">
        <v>143</v>
      </c>
    </row>
    <row r="295" s="11" customFormat="1">
      <c r="B295" s="229"/>
      <c r="C295" s="230"/>
      <c r="D295" s="231" t="s">
        <v>152</v>
      </c>
      <c r="E295" s="232" t="s">
        <v>30</v>
      </c>
      <c r="F295" s="233" t="s">
        <v>429</v>
      </c>
      <c r="G295" s="230"/>
      <c r="H295" s="232" t="s">
        <v>30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AT295" s="239" t="s">
        <v>152</v>
      </c>
      <c r="AU295" s="239" t="s">
        <v>84</v>
      </c>
      <c r="AV295" s="11" t="s">
        <v>82</v>
      </c>
      <c r="AW295" s="11" t="s">
        <v>37</v>
      </c>
      <c r="AX295" s="11" t="s">
        <v>74</v>
      </c>
      <c r="AY295" s="239" t="s">
        <v>143</v>
      </c>
    </row>
    <row r="296" s="11" customFormat="1">
      <c r="B296" s="229"/>
      <c r="C296" s="230"/>
      <c r="D296" s="231" t="s">
        <v>152</v>
      </c>
      <c r="E296" s="232" t="s">
        <v>30</v>
      </c>
      <c r="F296" s="233" t="s">
        <v>430</v>
      </c>
      <c r="G296" s="230"/>
      <c r="H296" s="232" t="s">
        <v>30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AT296" s="239" t="s">
        <v>152</v>
      </c>
      <c r="AU296" s="239" t="s">
        <v>84</v>
      </c>
      <c r="AV296" s="11" t="s">
        <v>82</v>
      </c>
      <c r="AW296" s="11" t="s">
        <v>37</v>
      </c>
      <c r="AX296" s="11" t="s">
        <v>74</v>
      </c>
      <c r="AY296" s="239" t="s">
        <v>143</v>
      </c>
    </row>
    <row r="297" s="11" customFormat="1">
      <c r="B297" s="229"/>
      <c r="C297" s="230"/>
      <c r="D297" s="231" t="s">
        <v>152</v>
      </c>
      <c r="E297" s="232" t="s">
        <v>30</v>
      </c>
      <c r="F297" s="233" t="s">
        <v>431</v>
      </c>
      <c r="G297" s="230"/>
      <c r="H297" s="232" t="s">
        <v>30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AT297" s="239" t="s">
        <v>152</v>
      </c>
      <c r="AU297" s="239" t="s">
        <v>84</v>
      </c>
      <c r="AV297" s="11" t="s">
        <v>82</v>
      </c>
      <c r="AW297" s="11" t="s">
        <v>37</v>
      </c>
      <c r="AX297" s="11" t="s">
        <v>74</v>
      </c>
      <c r="AY297" s="239" t="s">
        <v>143</v>
      </c>
    </row>
    <row r="298" s="12" customFormat="1">
      <c r="B298" s="240"/>
      <c r="C298" s="241"/>
      <c r="D298" s="231" t="s">
        <v>152</v>
      </c>
      <c r="E298" s="242" t="s">
        <v>30</v>
      </c>
      <c r="F298" s="243" t="s">
        <v>432</v>
      </c>
      <c r="G298" s="241"/>
      <c r="H298" s="244">
        <v>175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AT298" s="250" t="s">
        <v>152</v>
      </c>
      <c r="AU298" s="250" t="s">
        <v>84</v>
      </c>
      <c r="AV298" s="12" t="s">
        <v>84</v>
      </c>
      <c r="AW298" s="12" t="s">
        <v>37</v>
      </c>
      <c r="AX298" s="12" t="s">
        <v>74</v>
      </c>
      <c r="AY298" s="250" t="s">
        <v>143</v>
      </c>
    </row>
    <row r="299" s="14" customFormat="1">
      <c r="B299" s="262"/>
      <c r="C299" s="263"/>
      <c r="D299" s="231" t="s">
        <v>152</v>
      </c>
      <c r="E299" s="264" t="s">
        <v>30</v>
      </c>
      <c r="F299" s="265" t="s">
        <v>187</v>
      </c>
      <c r="G299" s="263"/>
      <c r="H299" s="266">
        <v>290</v>
      </c>
      <c r="I299" s="267"/>
      <c r="J299" s="263"/>
      <c r="K299" s="263"/>
      <c r="L299" s="268"/>
      <c r="M299" s="269"/>
      <c r="N299" s="270"/>
      <c r="O299" s="270"/>
      <c r="P299" s="270"/>
      <c r="Q299" s="270"/>
      <c r="R299" s="270"/>
      <c r="S299" s="270"/>
      <c r="T299" s="271"/>
      <c r="AT299" s="272" t="s">
        <v>152</v>
      </c>
      <c r="AU299" s="272" t="s">
        <v>84</v>
      </c>
      <c r="AV299" s="14" t="s">
        <v>150</v>
      </c>
      <c r="AW299" s="14" t="s">
        <v>37</v>
      </c>
      <c r="AX299" s="14" t="s">
        <v>82</v>
      </c>
      <c r="AY299" s="272" t="s">
        <v>143</v>
      </c>
    </row>
    <row r="300" s="1" customFormat="1" ht="16.5" customHeight="1">
      <c r="B300" s="46"/>
      <c r="C300" s="217" t="s">
        <v>433</v>
      </c>
      <c r="D300" s="217" t="s">
        <v>145</v>
      </c>
      <c r="E300" s="218" t="s">
        <v>434</v>
      </c>
      <c r="F300" s="219" t="s">
        <v>435</v>
      </c>
      <c r="G300" s="220" t="s">
        <v>209</v>
      </c>
      <c r="H300" s="221">
        <v>1235.5</v>
      </c>
      <c r="I300" s="222"/>
      <c r="J300" s="223">
        <f>ROUND(I300*H300,2)</f>
        <v>0</v>
      </c>
      <c r="K300" s="219" t="s">
        <v>30</v>
      </c>
      <c r="L300" s="72"/>
      <c r="M300" s="224" t="s">
        <v>30</v>
      </c>
      <c r="N300" s="225" t="s">
        <v>45</v>
      </c>
      <c r="O300" s="47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AR300" s="24" t="s">
        <v>150</v>
      </c>
      <c r="AT300" s="24" t="s">
        <v>145</v>
      </c>
      <c r="AU300" s="24" t="s">
        <v>84</v>
      </c>
      <c r="AY300" s="24" t="s">
        <v>143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24" t="s">
        <v>82</v>
      </c>
      <c r="BK300" s="228">
        <f>ROUND(I300*H300,2)</f>
        <v>0</v>
      </c>
      <c r="BL300" s="24" t="s">
        <v>150</v>
      </c>
      <c r="BM300" s="24" t="s">
        <v>436</v>
      </c>
    </row>
    <row r="301" s="11" customFormat="1">
      <c r="B301" s="229"/>
      <c r="C301" s="230"/>
      <c r="D301" s="231" t="s">
        <v>152</v>
      </c>
      <c r="E301" s="232" t="s">
        <v>30</v>
      </c>
      <c r="F301" s="233" t="s">
        <v>437</v>
      </c>
      <c r="G301" s="230"/>
      <c r="H301" s="232" t="s">
        <v>30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AT301" s="239" t="s">
        <v>152</v>
      </c>
      <c r="AU301" s="239" t="s">
        <v>84</v>
      </c>
      <c r="AV301" s="11" t="s">
        <v>82</v>
      </c>
      <c r="AW301" s="11" t="s">
        <v>37</v>
      </c>
      <c r="AX301" s="11" t="s">
        <v>74</v>
      </c>
      <c r="AY301" s="239" t="s">
        <v>143</v>
      </c>
    </row>
    <row r="302" s="11" customFormat="1">
      <c r="B302" s="229"/>
      <c r="C302" s="230"/>
      <c r="D302" s="231" t="s">
        <v>152</v>
      </c>
      <c r="E302" s="232" t="s">
        <v>30</v>
      </c>
      <c r="F302" s="233" t="s">
        <v>438</v>
      </c>
      <c r="G302" s="230"/>
      <c r="H302" s="232" t="s">
        <v>30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AT302" s="239" t="s">
        <v>152</v>
      </c>
      <c r="AU302" s="239" t="s">
        <v>84</v>
      </c>
      <c r="AV302" s="11" t="s">
        <v>82</v>
      </c>
      <c r="AW302" s="11" t="s">
        <v>37</v>
      </c>
      <c r="AX302" s="11" t="s">
        <v>74</v>
      </c>
      <c r="AY302" s="239" t="s">
        <v>143</v>
      </c>
    </row>
    <row r="303" s="12" customFormat="1">
      <c r="B303" s="240"/>
      <c r="C303" s="241"/>
      <c r="D303" s="231" t="s">
        <v>152</v>
      </c>
      <c r="E303" s="242" t="s">
        <v>30</v>
      </c>
      <c r="F303" s="243" t="s">
        <v>439</v>
      </c>
      <c r="G303" s="241"/>
      <c r="H303" s="244">
        <v>93.099999999999994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AT303" s="250" t="s">
        <v>152</v>
      </c>
      <c r="AU303" s="250" t="s">
        <v>84</v>
      </c>
      <c r="AV303" s="12" t="s">
        <v>84</v>
      </c>
      <c r="AW303" s="12" t="s">
        <v>37</v>
      </c>
      <c r="AX303" s="12" t="s">
        <v>74</v>
      </c>
      <c r="AY303" s="250" t="s">
        <v>143</v>
      </c>
    </row>
    <row r="304" s="12" customFormat="1">
      <c r="B304" s="240"/>
      <c r="C304" s="241"/>
      <c r="D304" s="231" t="s">
        <v>152</v>
      </c>
      <c r="E304" s="242" t="s">
        <v>30</v>
      </c>
      <c r="F304" s="243" t="s">
        <v>440</v>
      </c>
      <c r="G304" s="241"/>
      <c r="H304" s="244">
        <v>24.609999999999999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AT304" s="250" t="s">
        <v>152</v>
      </c>
      <c r="AU304" s="250" t="s">
        <v>84</v>
      </c>
      <c r="AV304" s="12" t="s">
        <v>84</v>
      </c>
      <c r="AW304" s="12" t="s">
        <v>37</v>
      </c>
      <c r="AX304" s="12" t="s">
        <v>74</v>
      </c>
      <c r="AY304" s="250" t="s">
        <v>143</v>
      </c>
    </row>
    <row r="305" s="12" customFormat="1">
      <c r="B305" s="240"/>
      <c r="C305" s="241"/>
      <c r="D305" s="231" t="s">
        <v>152</v>
      </c>
      <c r="E305" s="242" t="s">
        <v>30</v>
      </c>
      <c r="F305" s="243" t="s">
        <v>441</v>
      </c>
      <c r="G305" s="241"/>
      <c r="H305" s="244">
        <v>3.1349999999999998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AT305" s="250" t="s">
        <v>152</v>
      </c>
      <c r="AU305" s="250" t="s">
        <v>84</v>
      </c>
      <c r="AV305" s="12" t="s">
        <v>84</v>
      </c>
      <c r="AW305" s="12" t="s">
        <v>37</v>
      </c>
      <c r="AX305" s="12" t="s">
        <v>74</v>
      </c>
      <c r="AY305" s="250" t="s">
        <v>143</v>
      </c>
    </row>
    <row r="306" s="12" customFormat="1">
      <c r="B306" s="240"/>
      <c r="C306" s="241"/>
      <c r="D306" s="231" t="s">
        <v>152</v>
      </c>
      <c r="E306" s="242" t="s">
        <v>30</v>
      </c>
      <c r="F306" s="243" t="s">
        <v>442</v>
      </c>
      <c r="G306" s="241"/>
      <c r="H306" s="244">
        <v>36.104999999999997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AT306" s="250" t="s">
        <v>152</v>
      </c>
      <c r="AU306" s="250" t="s">
        <v>84</v>
      </c>
      <c r="AV306" s="12" t="s">
        <v>84</v>
      </c>
      <c r="AW306" s="12" t="s">
        <v>37</v>
      </c>
      <c r="AX306" s="12" t="s">
        <v>74</v>
      </c>
      <c r="AY306" s="250" t="s">
        <v>143</v>
      </c>
    </row>
    <row r="307" s="12" customFormat="1">
      <c r="B307" s="240"/>
      <c r="C307" s="241"/>
      <c r="D307" s="231" t="s">
        <v>152</v>
      </c>
      <c r="E307" s="242" t="s">
        <v>30</v>
      </c>
      <c r="F307" s="243" t="s">
        <v>443</v>
      </c>
      <c r="G307" s="241"/>
      <c r="H307" s="244">
        <v>226.25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AT307" s="250" t="s">
        <v>152</v>
      </c>
      <c r="AU307" s="250" t="s">
        <v>84</v>
      </c>
      <c r="AV307" s="12" t="s">
        <v>84</v>
      </c>
      <c r="AW307" s="12" t="s">
        <v>37</v>
      </c>
      <c r="AX307" s="12" t="s">
        <v>74</v>
      </c>
      <c r="AY307" s="250" t="s">
        <v>143</v>
      </c>
    </row>
    <row r="308" s="12" customFormat="1">
      <c r="B308" s="240"/>
      <c r="C308" s="241"/>
      <c r="D308" s="231" t="s">
        <v>152</v>
      </c>
      <c r="E308" s="242" t="s">
        <v>30</v>
      </c>
      <c r="F308" s="243" t="s">
        <v>444</v>
      </c>
      <c r="G308" s="241"/>
      <c r="H308" s="244">
        <v>2.665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AT308" s="250" t="s">
        <v>152</v>
      </c>
      <c r="AU308" s="250" t="s">
        <v>84</v>
      </c>
      <c r="AV308" s="12" t="s">
        <v>84</v>
      </c>
      <c r="AW308" s="12" t="s">
        <v>37</v>
      </c>
      <c r="AX308" s="12" t="s">
        <v>74</v>
      </c>
      <c r="AY308" s="250" t="s">
        <v>143</v>
      </c>
    </row>
    <row r="309" s="12" customFormat="1">
      <c r="B309" s="240"/>
      <c r="C309" s="241"/>
      <c r="D309" s="231" t="s">
        <v>152</v>
      </c>
      <c r="E309" s="242" t="s">
        <v>30</v>
      </c>
      <c r="F309" s="243" t="s">
        <v>445</v>
      </c>
      <c r="G309" s="241"/>
      <c r="H309" s="244">
        <v>27.09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AT309" s="250" t="s">
        <v>152</v>
      </c>
      <c r="AU309" s="250" t="s">
        <v>84</v>
      </c>
      <c r="AV309" s="12" t="s">
        <v>84</v>
      </c>
      <c r="AW309" s="12" t="s">
        <v>37</v>
      </c>
      <c r="AX309" s="12" t="s">
        <v>74</v>
      </c>
      <c r="AY309" s="250" t="s">
        <v>143</v>
      </c>
    </row>
    <row r="310" s="12" customFormat="1">
      <c r="B310" s="240"/>
      <c r="C310" s="241"/>
      <c r="D310" s="231" t="s">
        <v>152</v>
      </c>
      <c r="E310" s="242" t="s">
        <v>30</v>
      </c>
      <c r="F310" s="243" t="s">
        <v>446</v>
      </c>
      <c r="G310" s="241"/>
      <c r="H310" s="244">
        <v>-0.95999999999999996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AT310" s="250" t="s">
        <v>152</v>
      </c>
      <c r="AU310" s="250" t="s">
        <v>84</v>
      </c>
      <c r="AV310" s="12" t="s">
        <v>84</v>
      </c>
      <c r="AW310" s="12" t="s">
        <v>37</v>
      </c>
      <c r="AX310" s="12" t="s">
        <v>74</v>
      </c>
      <c r="AY310" s="250" t="s">
        <v>143</v>
      </c>
    </row>
    <row r="311" s="12" customFormat="1">
      <c r="B311" s="240"/>
      <c r="C311" s="241"/>
      <c r="D311" s="231" t="s">
        <v>152</v>
      </c>
      <c r="E311" s="242" t="s">
        <v>30</v>
      </c>
      <c r="F311" s="243" t="s">
        <v>447</v>
      </c>
      <c r="G311" s="241"/>
      <c r="H311" s="244">
        <v>4.3200000000000003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AT311" s="250" t="s">
        <v>152</v>
      </c>
      <c r="AU311" s="250" t="s">
        <v>84</v>
      </c>
      <c r="AV311" s="12" t="s">
        <v>84</v>
      </c>
      <c r="AW311" s="12" t="s">
        <v>37</v>
      </c>
      <c r="AX311" s="12" t="s">
        <v>74</v>
      </c>
      <c r="AY311" s="250" t="s">
        <v>143</v>
      </c>
    </row>
    <row r="312" s="12" customFormat="1">
      <c r="B312" s="240"/>
      <c r="C312" s="241"/>
      <c r="D312" s="231" t="s">
        <v>152</v>
      </c>
      <c r="E312" s="242" t="s">
        <v>30</v>
      </c>
      <c r="F312" s="243" t="s">
        <v>448</v>
      </c>
      <c r="G312" s="241"/>
      <c r="H312" s="244">
        <v>21.684999999999999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AT312" s="250" t="s">
        <v>152</v>
      </c>
      <c r="AU312" s="250" t="s">
        <v>84</v>
      </c>
      <c r="AV312" s="12" t="s">
        <v>84</v>
      </c>
      <c r="AW312" s="12" t="s">
        <v>37</v>
      </c>
      <c r="AX312" s="12" t="s">
        <v>74</v>
      </c>
      <c r="AY312" s="250" t="s">
        <v>143</v>
      </c>
    </row>
    <row r="313" s="13" customFormat="1">
      <c r="B313" s="251"/>
      <c r="C313" s="252"/>
      <c r="D313" s="231" t="s">
        <v>152</v>
      </c>
      <c r="E313" s="253" t="s">
        <v>30</v>
      </c>
      <c r="F313" s="254" t="s">
        <v>449</v>
      </c>
      <c r="G313" s="252"/>
      <c r="H313" s="255">
        <v>438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AT313" s="261" t="s">
        <v>152</v>
      </c>
      <c r="AU313" s="261" t="s">
        <v>84</v>
      </c>
      <c r="AV313" s="13" t="s">
        <v>159</v>
      </c>
      <c r="AW313" s="13" t="s">
        <v>37</v>
      </c>
      <c r="AX313" s="13" t="s">
        <v>74</v>
      </c>
      <c r="AY313" s="261" t="s">
        <v>143</v>
      </c>
    </row>
    <row r="314" s="11" customFormat="1">
      <c r="B314" s="229"/>
      <c r="C314" s="230"/>
      <c r="D314" s="231" t="s">
        <v>152</v>
      </c>
      <c r="E314" s="232" t="s">
        <v>30</v>
      </c>
      <c r="F314" s="233" t="s">
        <v>450</v>
      </c>
      <c r="G314" s="230"/>
      <c r="H314" s="232" t="s">
        <v>30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AT314" s="239" t="s">
        <v>152</v>
      </c>
      <c r="AU314" s="239" t="s">
        <v>84</v>
      </c>
      <c r="AV314" s="11" t="s">
        <v>82</v>
      </c>
      <c r="AW314" s="11" t="s">
        <v>37</v>
      </c>
      <c r="AX314" s="11" t="s">
        <v>74</v>
      </c>
      <c r="AY314" s="239" t="s">
        <v>143</v>
      </c>
    </row>
    <row r="315" s="12" customFormat="1">
      <c r="B315" s="240"/>
      <c r="C315" s="241"/>
      <c r="D315" s="231" t="s">
        <v>152</v>
      </c>
      <c r="E315" s="242" t="s">
        <v>30</v>
      </c>
      <c r="F315" s="243" t="s">
        <v>451</v>
      </c>
      <c r="G315" s="241"/>
      <c r="H315" s="244">
        <v>15.300000000000001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AT315" s="250" t="s">
        <v>152</v>
      </c>
      <c r="AU315" s="250" t="s">
        <v>84</v>
      </c>
      <c r="AV315" s="12" t="s">
        <v>84</v>
      </c>
      <c r="AW315" s="12" t="s">
        <v>37</v>
      </c>
      <c r="AX315" s="12" t="s">
        <v>74</v>
      </c>
      <c r="AY315" s="250" t="s">
        <v>143</v>
      </c>
    </row>
    <row r="316" s="12" customFormat="1">
      <c r="B316" s="240"/>
      <c r="C316" s="241"/>
      <c r="D316" s="231" t="s">
        <v>152</v>
      </c>
      <c r="E316" s="242" t="s">
        <v>30</v>
      </c>
      <c r="F316" s="243" t="s">
        <v>452</v>
      </c>
      <c r="G316" s="241"/>
      <c r="H316" s="244">
        <v>13.23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AT316" s="250" t="s">
        <v>152</v>
      </c>
      <c r="AU316" s="250" t="s">
        <v>84</v>
      </c>
      <c r="AV316" s="12" t="s">
        <v>84</v>
      </c>
      <c r="AW316" s="12" t="s">
        <v>37</v>
      </c>
      <c r="AX316" s="12" t="s">
        <v>74</v>
      </c>
      <c r="AY316" s="250" t="s">
        <v>143</v>
      </c>
    </row>
    <row r="317" s="12" customFormat="1">
      <c r="B317" s="240"/>
      <c r="C317" s="241"/>
      <c r="D317" s="231" t="s">
        <v>152</v>
      </c>
      <c r="E317" s="242" t="s">
        <v>30</v>
      </c>
      <c r="F317" s="243" t="s">
        <v>453</v>
      </c>
      <c r="G317" s="241"/>
      <c r="H317" s="244">
        <v>11.225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AT317" s="250" t="s">
        <v>152</v>
      </c>
      <c r="AU317" s="250" t="s">
        <v>84</v>
      </c>
      <c r="AV317" s="12" t="s">
        <v>84</v>
      </c>
      <c r="AW317" s="12" t="s">
        <v>37</v>
      </c>
      <c r="AX317" s="12" t="s">
        <v>74</v>
      </c>
      <c r="AY317" s="250" t="s">
        <v>143</v>
      </c>
    </row>
    <row r="318" s="12" customFormat="1">
      <c r="B318" s="240"/>
      <c r="C318" s="241"/>
      <c r="D318" s="231" t="s">
        <v>152</v>
      </c>
      <c r="E318" s="242" t="s">
        <v>30</v>
      </c>
      <c r="F318" s="243" t="s">
        <v>454</v>
      </c>
      <c r="G318" s="241"/>
      <c r="H318" s="244">
        <v>10.775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AT318" s="250" t="s">
        <v>152</v>
      </c>
      <c r="AU318" s="250" t="s">
        <v>84</v>
      </c>
      <c r="AV318" s="12" t="s">
        <v>84</v>
      </c>
      <c r="AW318" s="12" t="s">
        <v>37</v>
      </c>
      <c r="AX318" s="12" t="s">
        <v>74</v>
      </c>
      <c r="AY318" s="250" t="s">
        <v>143</v>
      </c>
    </row>
    <row r="319" s="12" customFormat="1">
      <c r="B319" s="240"/>
      <c r="C319" s="241"/>
      <c r="D319" s="231" t="s">
        <v>152</v>
      </c>
      <c r="E319" s="242" t="s">
        <v>30</v>
      </c>
      <c r="F319" s="243" t="s">
        <v>455</v>
      </c>
      <c r="G319" s="241"/>
      <c r="H319" s="244">
        <v>2.0249999999999999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AT319" s="250" t="s">
        <v>152</v>
      </c>
      <c r="AU319" s="250" t="s">
        <v>84</v>
      </c>
      <c r="AV319" s="12" t="s">
        <v>84</v>
      </c>
      <c r="AW319" s="12" t="s">
        <v>37</v>
      </c>
      <c r="AX319" s="12" t="s">
        <v>74</v>
      </c>
      <c r="AY319" s="250" t="s">
        <v>143</v>
      </c>
    </row>
    <row r="320" s="12" customFormat="1">
      <c r="B320" s="240"/>
      <c r="C320" s="241"/>
      <c r="D320" s="231" t="s">
        <v>152</v>
      </c>
      <c r="E320" s="242" t="s">
        <v>30</v>
      </c>
      <c r="F320" s="243" t="s">
        <v>456</v>
      </c>
      <c r="G320" s="241"/>
      <c r="H320" s="244">
        <v>3.4449999999999998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AT320" s="250" t="s">
        <v>152</v>
      </c>
      <c r="AU320" s="250" t="s">
        <v>84</v>
      </c>
      <c r="AV320" s="12" t="s">
        <v>84</v>
      </c>
      <c r="AW320" s="12" t="s">
        <v>37</v>
      </c>
      <c r="AX320" s="12" t="s">
        <v>74</v>
      </c>
      <c r="AY320" s="250" t="s">
        <v>143</v>
      </c>
    </row>
    <row r="321" s="13" customFormat="1">
      <c r="B321" s="251"/>
      <c r="C321" s="252"/>
      <c r="D321" s="231" t="s">
        <v>152</v>
      </c>
      <c r="E321" s="253" t="s">
        <v>30</v>
      </c>
      <c r="F321" s="254" t="s">
        <v>457</v>
      </c>
      <c r="G321" s="252"/>
      <c r="H321" s="255">
        <v>56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AT321" s="261" t="s">
        <v>152</v>
      </c>
      <c r="AU321" s="261" t="s">
        <v>84</v>
      </c>
      <c r="AV321" s="13" t="s">
        <v>159</v>
      </c>
      <c r="AW321" s="13" t="s">
        <v>37</v>
      </c>
      <c r="AX321" s="13" t="s">
        <v>74</v>
      </c>
      <c r="AY321" s="261" t="s">
        <v>143</v>
      </c>
    </row>
    <row r="322" s="11" customFormat="1">
      <c r="B322" s="229"/>
      <c r="C322" s="230"/>
      <c r="D322" s="231" t="s">
        <v>152</v>
      </c>
      <c r="E322" s="232" t="s">
        <v>30</v>
      </c>
      <c r="F322" s="233" t="s">
        <v>458</v>
      </c>
      <c r="G322" s="230"/>
      <c r="H322" s="232" t="s">
        <v>30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AT322" s="239" t="s">
        <v>152</v>
      </c>
      <c r="AU322" s="239" t="s">
        <v>84</v>
      </c>
      <c r="AV322" s="11" t="s">
        <v>82</v>
      </c>
      <c r="AW322" s="11" t="s">
        <v>37</v>
      </c>
      <c r="AX322" s="11" t="s">
        <v>74</v>
      </c>
      <c r="AY322" s="239" t="s">
        <v>143</v>
      </c>
    </row>
    <row r="323" s="12" customFormat="1">
      <c r="B323" s="240"/>
      <c r="C323" s="241"/>
      <c r="D323" s="231" t="s">
        <v>152</v>
      </c>
      <c r="E323" s="242" t="s">
        <v>30</v>
      </c>
      <c r="F323" s="243" t="s">
        <v>459</v>
      </c>
      <c r="G323" s="241"/>
      <c r="H323" s="244">
        <v>5.3049999999999997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AT323" s="250" t="s">
        <v>152</v>
      </c>
      <c r="AU323" s="250" t="s">
        <v>84</v>
      </c>
      <c r="AV323" s="12" t="s">
        <v>84</v>
      </c>
      <c r="AW323" s="12" t="s">
        <v>37</v>
      </c>
      <c r="AX323" s="12" t="s">
        <v>74</v>
      </c>
      <c r="AY323" s="250" t="s">
        <v>143</v>
      </c>
    </row>
    <row r="324" s="12" customFormat="1">
      <c r="B324" s="240"/>
      <c r="C324" s="241"/>
      <c r="D324" s="231" t="s">
        <v>152</v>
      </c>
      <c r="E324" s="242" t="s">
        <v>30</v>
      </c>
      <c r="F324" s="243" t="s">
        <v>460</v>
      </c>
      <c r="G324" s="241"/>
      <c r="H324" s="244">
        <v>41.439999999999998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AT324" s="250" t="s">
        <v>152</v>
      </c>
      <c r="AU324" s="250" t="s">
        <v>84</v>
      </c>
      <c r="AV324" s="12" t="s">
        <v>84</v>
      </c>
      <c r="AW324" s="12" t="s">
        <v>37</v>
      </c>
      <c r="AX324" s="12" t="s">
        <v>74</v>
      </c>
      <c r="AY324" s="250" t="s">
        <v>143</v>
      </c>
    </row>
    <row r="325" s="12" customFormat="1">
      <c r="B325" s="240"/>
      <c r="C325" s="241"/>
      <c r="D325" s="231" t="s">
        <v>152</v>
      </c>
      <c r="E325" s="242" t="s">
        <v>30</v>
      </c>
      <c r="F325" s="243" t="s">
        <v>461</v>
      </c>
      <c r="G325" s="241"/>
      <c r="H325" s="244">
        <v>6.6150000000000002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AT325" s="250" t="s">
        <v>152</v>
      </c>
      <c r="AU325" s="250" t="s">
        <v>84</v>
      </c>
      <c r="AV325" s="12" t="s">
        <v>84</v>
      </c>
      <c r="AW325" s="12" t="s">
        <v>37</v>
      </c>
      <c r="AX325" s="12" t="s">
        <v>74</v>
      </c>
      <c r="AY325" s="250" t="s">
        <v>143</v>
      </c>
    </row>
    <row r="326" s="12" customFormat="1">
      <c r="B326" s="240"/>
      <c r="C326" s="241"/>
      <c r="D326" s="231" t="s">
        <v>152</v>
      </c>
      <c r="E326" s="242" t="s">
        <v>30</v>
      </c>
      <c r="F326" s="243" t="s">
        <v>462</v>
      </c>
      <c r="G326" s="241"/>
      <c r="H326" s="244">
        <v>86.849999999999994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AT326" s="250" t="s">
        <v>152</v>
      </c>
      <c r="AU326" s="250" t="s">
        <v>84</v>
      </c>
      <c r="AV326" s="12" t="s">
        <v>84</v>
      </c>
      <c r="AW326" s="12" t="s">
        <v>37</v>
      </c>
      <c r="AX326" s="12" t="s">
        <v>74</v>
      </c>
      <c r="AY326" s="250" t="s">
        <v>143</v>
      </c>
    </row>
    <row r="327" s="12" customFormat="1">
      <c r="B327" s="240"/>
      <c r="C327" s="241"/>
      <c r="D327" s="231" t="s">
        <v>152</v>
      </c>
      <c r="E327" s="242" t="s">
        <v>30</v>
      </c>
      <c r="F327" s="243" t="s">
        <v>461</v>
      </c>
      <c r="G327" s="241"/>
      <c r="H327" s="244">
        <v>6.6150000000000002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AT327" s="250" t="s">
        <v>152</v>
      </c>
      <c r="AU327" s="250" t="s">
        <v>84</v>
      </c>
      <c r="AV327" s="12" t="s">
        <v>84</v>
      </c>
      <c r="AW327" s="12" t="s">
        <v>37</v>
      </c>
      <c r="AX327" s="12" t="s">
        <v>74</v>
      </c>
      <c r="AY327" s="250" t="s">
        <v>143</v>
      </c>
    </row>
    <row r="328" s="12" customFormat="1">
      <c r="B328" s="240"/>
      <c r="C328" s="241"/>
      <c r="D328" s="231" t="s">
        <v>152</v>
      </c>
      <c r="E328" s="242" t="s">
        <v>30</v>
      </c>
      <c r="F328" s="243" t="s">
        <v>463</v>
      </c>
      <c r="G328" s="241"/>
      <c r="H328" s="244">
        <v>8.6630000000000003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AT328" s="250" t="s">
        <v>152</v>
      </c>
      <c r="AU328" s="250" t="s">
        <v>84</v>
      </c>
      <c r="AV328" s="12" t="s">
        <v>84</v>
      </c>
      <c r="AW328" s="12" t="s">
        <v>37</v>
      </c>
      <c r="AX328" s="12" t="s">
        <v>74</v>
      </c>
      <c r="AY328" s="250" t="s">
        <v>143</v>
      </c>
    </row>
    <row r="329" s="12" customFormat="1">
      <c r="B329" s="240"/>
      <c r="C329" s="241"/>
      <c r="D329" s="231" t="s">
        <v>152</v>
      </c>
      <c r="E329" s="242" t="s">
        <v>30</v>
      </c>
      <c r="F329" s="243" t="s">
        <v>464</v>
      </c>
      <c r="G329" s="241"/>
      <c r="H329" s="244">
        <v>95.25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AT329" s="250" t="s">
        <v>152</v>
      </c>
      <c r="AU329" s="250" t="s">
        <v>84</v>
      </c>
      <c r="AV329" s="12" t="s">
        <v>84</v>
      </c>
      <c r="AW329" s="12" t="s">
        <v>37</v>
      </c>
      <c r="AX329" s="12" t="s">
        <v>74</v>
      </c>
      <c r="AY329" s="250" t="s">
        <v>143</v>
      </c>
    </row>
    <row r="330" s="12" customFormat="1">
      <c r="B330" s="240"/>
      <c r="C330" s="241"/>
      <c r="D330" s="231" t="s">
        <v>152</v>
      </c>
      <c r="E330" s="242" t="s">
        <v>30</v>
      </c>
      <c r="F330" s="243" t="s">
        <v>465</v>
      </c>
      <c r="G330" s="241"/>
      <c r="H330" s="244">
        <v>59.130000000000003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AT330" s="250" t="s">
        <v>152</v>
      </c>
      <c r="AU330" s="250" t="s">
        <v>84</v>
      </c>
      <c r="AV330" s="12" t="s">
        <v>84</v>
      </c>
      <c r="AW330" s="12" t="s">
        <v>37</v>
      </c>
      <c r="AX330" s="12" t="s">
        <v>74</v>
      </c>
      <c r="AY330" s="250" t="s">
        <v>143</v>
      </c>
    </row>
    <row r="331" s="12" customFormat="1">
      <c r="B331" s="240"/>
      <c r="C331" s="241"/>
      <c r="D331" s="231" t="s">
        <v>152</v>
      </c>
      <c r="E331" s="242" t="s">
        <v>30</v>
      </c>
      <c r="F331" s="243" t="s">
        <v>466</v>
      </c>
      <c r="G331" s="241"/>
      <c r="H331" s="244">
        <v>21.239999999999998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AT331" s="250" t="s">
        <v>152</v>
      </c>
      <c r="AU331" s="250" t="s">
        <v>84</v>
      </c>
      <c r="AV331" s="12" t="s">
        <v>84</v>
      </c>
      <c r="AW331" s="12" t="s">
        <v>37</v>
      </c>
      <c r="AX331" s="12" t="s">
        <v>74</v>
      </c>
      <c r="AY331" s="250" t="s">
        <v>143</v>
      </c>
    </row>
    <row r="332" s="12" customFormat="1">
      <c r="B332" s="240"/>
      <c r="C332" s="241"/>
      <c r="D332" s="231" t="s">
        <v>152</v>
      </c>
      <c r="E332" s="242" t="s">
        <v>30</v>
      </c>
      <c r="F332" s="243" t="s">
        <v>467</v>
      </c>
      <c r="G332" s="241"/>
      <c r="H332" s="244">
        <v>-8.1600000000000001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AT332" s="250" t="s">
        <v>152</v>
      </c>
      <c r="AU332" s="250" t="s">
        <v>84</v>
      </c>
      <c r="AV332" s="12" t="s">
        <v>84</v>
      </c>
      <c r="AW332" s="12" t="s">
        <v>37</v>
      </c>
      <c r="AX332" s="12" t="s">
        <v>74</v>
      </c>
      <c r="AY332" s="250" t="s">
        <v>143</v>
      </c>
    </row>
    <row r="333" s="12" customFormat="1">
      <c r="B333" s="240"/>
      <c r="C333" s="241"/>
      <c r="D333" s="231" t="s">
        <v>152</v>
      </c>
      <c r="E333" s="242" t="s">
        <v>30</v>
      </c>
      <c r="F333" s="243" t="s">
        <v>468</v>
      </c>
      <c r="G333" s="241"/>
      <c r="H333" s="244">
        <v>-1.9199999999999999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AT333" s="250" t="s">
        <v>152</v>
      </c>
      <c r="AU333" s="250" t="s">
        <v>84</v>
      </c>
      <c r="AV333" s="12" t="s">
        <v>84</v>
      </c>
      <c r="AW333" s="12" t="s">
        <v>37</v>
      </c>
      <c r="AX333" s="12" t="s">
        <v>74</v>
      </c>
      <c r="AY333" s="250" t="s">
        <v>143</v>
      </c>
    </row>
    <row r="334" s="12" customFormat="1">
      <c r="B334" s="240"/>
      <c r="C334" s="241"/>
      <c r="D334" s="231" t="s">
        <v>152</v>
      </c>
      <c r="E334" s="242" t="s">
        <v>30</v>
      </c>
      <c r="F334" s="243" t="s">
        <v>469</v>
      </c>
      <c r="G334" s="241"/>
      <c r="H334" s="244">
        <v>32.009999999999998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AT334" s="250" t="s">
        <v>152</v>
      </c>
      <c r="AU334" s="250" t="s">
        <v>84</v>
      </c>
      <c r="AV334" s="12" t="s">
        <v>84</v>
      </c>
      <c r="AW334" s="12" t="s">
        <v>37</v>
      </c>
      <c r="AX334" s="12" t="s">
        <v>74</v>
      </c>
      <c r="AY334" s="250" t="s">
        <v>143</v>
      </c>
    </row>
    <row r="335" s="12" customFormat="1">
      <c r="B335" s="240"/>
      <c r="C335" s="241"/>
      <c r="D335" s="231" t="s">
        <v>152</v>
      </c>
      <c r="E335" s="242" t="s">
        <v>30</v>
      </c>
      <c r="F335" s="243" t="s">
        <v>470</v>
      </c>
      <c r="G335" s="241"/>
      <c r="H335" s="244">
        <v>17.962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AT335" s="250" t="s">
        <v>152</v>
      </c>
      <c r="AU335" s="250" t="s">
        <v>84</v>
      </c>
      <c r="AV335" s="12" t="s">
        <v>84</v>
      </c>
      <c r="AW335" s="12" t="s">
        <v>37</v>
      </c>
      <c r="AX335" s="12" t="s">
        <v>74</v>
      </c>
      <c r="AY335" s="250" t="s">
        <v>143</v>
      </c>
    </row>
    <row r="336" s="13" customFormat="1">
      <c r="B336" s="251"/>
      <c r="C336" s="252"/>
      <c r="D336" s="231" t="s">
        <v>152</v>
      </c>
      <c r="E336" s="253" t="s">
        <v>30</v>
      </c>
      <c r="F336" s="254" t="s">
        <v>471</v>
      </c>
      <c r="G336" s="252"/>
      <c r="H336" s="255">
        <v>371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AT336" s="261" t="s">
        <v>152</v>
      </c>
      <c r="AU336" s="261" t="s">
        <v>84</v>
      </c>
      <c r="AV336" s="13" t="s">
        <v>159</v>
      </c>
      <c r="AW336" s="13" t="s">
        <v>37</v>
      </c>
      <c r="AX336" s="13" t="s">
        <v>74</v>
      </c>
      <c r="AY336" s="261" t="s">
        <v>143</v>
      </c>
    </row>
    <row r="337" s="11" customFormat="1">
      <c r="B337" s="229"/>
      <c r="C337" s="230"/>
      <c r="D337" s="231" t="s">
        <v>152</v>
      </c>
      <c r="E337" s="232" t="s">
        <v>30</v>
      </c>
      <c r="F337" s="233" t="s">
        <v>472</v>
      </c>
      <c r="G337" s="230"/>
      <c r="H337" s="232" t="s">
        <v>30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AT337" s="239" t="s">
        <v>152</v>
      </c>
      <c r="AU337" s="239" t="s">
        <v>84</v>
      </c>
      <c r="AV337" s="11" t="s">
        <v>82</v>
      </c>
      <c r="AW337" s="11" t="s">
        <v>37</v>
      </c>
      <c r="AX337" s="11" t="s">
        <v>74</v>
      </c>
      <c r="AY337" s="239" t="s">
        <v>143</v>
      </c>
    </row>
    <row r="338" s="12" customFormat="1">
      <c r="B338" s="240"/>
      <c r="C338" s="241"/>
      <c r="D338" s="231" t="s">
        <v>152</v>
      </c>
      <c r="E338" s="242" t="s">
        <v>30</v>
      </c>
      <c r="F338" s="243" t="s">
        <v>473</v>
      </c>
      <c r="G338" s="241"/>
      <c r="H338" s="244">
        <v>12.960000000000001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AT338" s="250" t="s">
        <v>152</v>
      </c>
      <c r="AU338" s="250" t="s">
        <v>84</v>
      </c>
      <c r="AV338" s="12" t="s">
        <v>84</v>
      </c>
      <c r="AW338" s="12" t="s">
        <v>37</v>
      </c>
      <c r="AX338" s="12" t="s">
        <v>74</v>
      </c>
      <c r="AY338" s="250" t="s">
        <v>143</v>
      </c>
    </row>
    <row r="339" s="12" customFormat="1">
      <c r="B339" s="240"/>
      <c r="C339" s="241"/>
      <c r="D339" s="231" t="s">
        <v>152</v>
      </c>
      <c r="E339" s="242" t="s">
        <v>30</v>
      </c>
      <c r="F339" s="243" t="s">
        <v>474</v>
      </c>
      <c r="G339" s="241"/>
      <c r="H339" s="244">
        <v>1.54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AT339" s="250" t="s">
        <v>152</v>
      </c>
      <c r="AU339" s="250" t="s">
        <v>84</v>
      </c>
      <c r="AV339" s="12" t="s">
        <v>84</v>
      </c>
      <c r="AW339" s="12" t="s">
        <v>37</v>
      </c>
      <c r="AX339" s="12" t="s">
        <v>74</v>
      </c>
      <c r="AY339" s="250" t="s">
        <v>143</v>
      </c>
    </row>
    <row r="340" s="13" customFormat="1">
      <c r="B340" s="251"/>
      <c r="C340" s="252"/>
      <c r="D340" s="231" t="s">
        <v>152</v>
      </c>
      <c r="E340" s="253" t="s">
        <v>30</v>
      </c>
      <c r="F340" s="254" t="s">
        <v>475</v>
      </c>
      <c r="G340" s="252"/>
      <c r="H340" s="255">
        <v>14.5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AT340" s="261" t="s">
        <v>152</v>
      </c>
      <c r="AU340" s="261" t="s">
        <v>84</v>
      </c>
      <c r="AV340" s="13" t="s">
        <v>159</v>
      </c>
      <c r="AW340" s="13" t="s">
        <v>37</v>
      </c>
      <c r="AX340" s="13" t="s">
        <v>74</v>
      </c>
      <c r="AY340" s="261" t="s">
        <v>143</v>
      </c>
    </row>
    <row r="341" s="11" customFormat="1">
      <c r="B341" s="229"/>
      <c r="C341" s="230"/>
      <c r="D341" s="231" t="s">
        <v>152</v>
      </c>
      <c r="E341" s="232" t="s">
        <v>30</v>
      </c>
      <c r="F341" s="233" t="s">
        <v>476</v>
      </c>
      <c r="G341" s="230"/>
      <c r="H341" s="232" t="s">
        <v>30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AT341" s="239" t="s">
        <v>152</v>
      </c>
      <c r="AU341" s="239" t="s">
        <v>84</v>
      </c>
      <c r="AV341" s="11" t="s">
        <v>82</v>
      </c>
      <c r="AW341" s="11" t="s">
        <v>37</v>
      </c>
      <c r="AX341" s="11" t="s">
        <v>74</v>
      </c>
      <c r="AY341" s="239" t="s">
        <v>143</v>
      </c>
    </row>
    <row r="342" s="12" customFormat="1">
      <c r="B342" s="240"/>
      <c r="C342" s="241"/>
      <c r="D342" s="231" t="s">
        <v>152</v>
      </c>
      <c r="E342" s="242" t="s">
        <v>30</v>
      </c>
      <c r="F342" s="243" t="s">
        <v>477</v>
      </c>
      <c r="G342" s="241"/>
      <c r="H342" s="244">
        <v>6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AT342" s="250" t="s">
        <v>152</v>
      </c>
      <c r="AU342" s="250" t="s">
        <v>84</v>
      </c>
      <c r="AV342" s="12" t="s">
        <v>84</v>
      </c>
      <c r="AW342" s="12" t="s">
        <v>37</v>
      </c>
      <c r="AX342" s="12" t="s">
        <v>74</v>
      </c>
      <c r="AY342" s="250" t="s">
        <v>143</v>
      </c>
    </row>
    <row r="343" s="12" customFormat="1">
      <c r="B343" s="240"/>
      <c r="C343" s="241"/>
      <c r="D343" s="231" t="s">
        <v>152</v>
      </c>
      <c r="E343" s="242" t="s">
        <v>30</v>
      </c>
      <c r="F343" s="243" t="s">
        <v>478</v>
      </c>
      <c r="G343" s="241"/>
      <c r="H343" s="244">
        <v>192.19999999999999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AT343" s="250" t="s">
        <v>152</v>
      </c>
      <c r="AU343" s="250" t="s">
        <v>84</v>
      </c>
      <c r="AV343" s="12" t="s">
        <v>84</v>
      </c>
      <c r="AW343" s="12" t="s">
        <v>37</v>
      </c>
      <c r="AX343" s="12" t="s">
        <v>74</v>
      </c>
      <c r="AY343" s="250" t="s">
        <v>143</v>
      </c>
    </row>
    <row r="344" s="12" customFormat="1">
      <c r="B344" s="240"/>
      <c r="C344" s="241"/>
      <c r="D344" s="231" t="s">
        <v>152</v>
      </c>
      <c r="E344" s="242" t="s">
        <v>30</v>
      </c>
      <c r="F344" s="243" t="s">
        <v>479</v>
      </c>
      <c r="G344" s="241"/>
      <c r="H344" s="244">
        <v>-84.700000000000003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AT344" s="250" t="s">
        <v>152</v>
      </c>
      <c r="AU344" s="250" t="s">
        <v>84</v>
      </c>
      <c r="AV344" s="12" t="s">
        <v>84</v>
      </c>
      <c r="AW344" s="12" t="s">
        <v>37</v>
      </c>
      <c r="AX344" s="12" t="s">
        <v>74</v>
      </c>
      <c r="AY344" s="250" t="s">
        <v>143</v>
      </c>
    </row>
    <row r="345" s="12" customFormat="1">
      <c r="B345" s="240"/>
      <c r="C345" s="241"/>
      <c r="D345" s="231" t="s">
        <v>152</v>
      </c>
      <c r="E345" s="242" t="s">
        <v>30</v>
      </c>
      <c r="F345" s="243" t="s">
        <v>480</v>
      </c>
      <c r="G345" s="241"/>
      <c r="H345" s="244">
        <v>97.510000000000005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AT345" s="250" t="s">
        <v>152</v>
      </c>
      <c r="AU345" s="250" t="s">
        <v>84</v>
      </c>
      <c r="AV345" s="12" t="s">
        <v>84</v>
      </c>
      <c r="AW345" s="12" t="s">
        <v>37</v>
      </c>
      <c r="AX345" s="12" t="s">
        <v>74</v>
      </c>
      <c r="AY345" s="250" t="s">
        <v>143</v>
      </c>
    </row>
    <row r="346" s="12" customFormat="1">
      <c r="B346" s="240"/>
      <c r="C346" s="241"/>
      <c r="D346" s="231" t="s">
        <v>152</v>
      </c>
      <c r="E346" s="242" t="s">
        <v>30</v>
      </c>
      <c r="F346" s="243" t="s">
        <v>481</v>
      </c>
      <c r="G346" s="241"/>
      <c r="H346" s="244">
        <v>97.680000000000007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AT346" s="250" t="s">
        <v>152</v>
      </c>
      <c r="AU346" s="250" t="s">
        <v>84</v>
      </c>
      <c r="AV346" s="12" t="s">
        <v>84</v>
      </c>
      <c r="AW346" s="12" t="s">
        <v>37</v>
      </c>
      <c r="AX346" s="12" t="s">
        <v>74</v>
      </c>
      <c r="AY346" s="250" t="s">
        <v>143</v>
      </c>
    </row>
    <row r="347" s="12" customFormat="1">
      <c r="B347" s="240"/>
      <c r="C347" s="241"/>
      <c r="D347" s="231" t="s">
        <v>152</v>
      </c>
      <c r="E347" s="242" t="s">
        <v>30</v>
      </c>
      <c r="F347" s="243" t="s">
        <v>482</v>
      </c>
      <c r="G347" s="241"/>
      <c r="H347" s="244">
        <v>16.309999999999999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AT347" s="250" t="s">
        <v>152</v>
      </c>
      <c r="AU347" s="250" t="s">
        <v>84</v>
      </c>
      <c r="AV347" s="12" t="s">
        <v>84</v>
      </c>
      <c r="AW347" s="12" t="s">
        <v>37</v>
      </c>
      <c r="AX347" s="12" t="s">
        <v>74</v>
      </c>
      <c r="AY347" s="250" t="s">
        <v>143</v>
      </c>
    </row>
    <row r="348" s="13" customFormat="1">
      <c r="B348" s="251"/>
      <c r="C348" s="252"/>
      <c r="D348" s="231" t="s">
        <v>152</v>
      </c>
      <c r="E348" s="253" t="s">
        <v>30</v>
      </c>
      <c r="F348" s="254" t="s">
        <v>483</v>
      </c>
      <c r="G348" s="252"/>
      <c r="H348" s="255">
        <v>325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AT348" s="261" t="s">
        <v>152</v>
      </c>
      <c r="AU348" s="261" t="s">
        <v>84</v>
      </c>
      <c r="AV348" s="13" t="s">
        <v>159</v>
      </c>
      <c r="AW348" s="13" t="s">
        <v>37</v>
      </c>
      <c r="AX348" s="13" t="s">
        <v>74</v>
      </c>
      <c r="AY348" s="261" t="s">
        <v>143</v>
      </c>
    </row>
    <row r="349" s="11" customFormat="1">
      <c r="B349" s="229"/>
      <c r="C349" s="230"/>
      <c r="D349" s="231" t="s">
        <v>152</v>
      </c>
      <c r="E349" s="232" t="s">
        <v>30</v>
      </c>
      <c r="F349" s="233" t="s">
        <v>484</v>
      </c>
      <c r="G349" s="230"/>
      <c r="H349" s="232" t="s">
        <v>30</v>
      </c>
      <c r="I349" s="234"/>
      <c r="J349" s="230"/>
      <c r="K349" s="230"/>
      <c r="L349" s="235"/>
      <c r="M349" s="236"/>
      <c r="N349" s="237"/>
      <c r="O349" s="237"/>
      <c r="P349" s="237"/>
      <c r="Q349" s="237"/>
      <c r="R349" s="237"/>
      <c r="S349" s="237"/>
      <c r="T349" s="238"/>
      <c r="AT349" s="239" t="s">
        <v>152</v>
      </c>
      <c r="AU349" s="239" t="s">
        <v>84</v>
      </c>
      <c r="AV349" s="11" t="s">
        <v>82</v>
      </c>
      <c r="AW349" s="11" t="s">
        <v>37</v>
      </c>
      <c r="AX349" s="11" t="s">
        <v>74</v>
      </c>
      <c r="AY349" s="239" t="s">
        <v>143</v>
      </c>
    </row>
    <row r="350" s="12" customFormat="1">
      <c r="B350" s="240"/>
      <c r="C350" s="241"/>
      <c r="D350" s="231" t="s">
        <v>152</v>
      </c>
      <c r="E350" s="242" t="s">
        <v>30</v>
      </c>
      <c r="F350" s="243" t="s">
        <v>485</v>
      </c>
      <c r="G350" s="241"/>
      <c r="H350" s="244">
        <v>13.859999999999999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AT350" s="250" t="s">
        <v>152</v>
      </c>
      <c r="AU350" s="250" t="s">
        <v>84</v>
      </c>
      <c r="AV350" s="12" t="s">
        <v>84</v>
      </c>
      <c r="AW350" s="12" t="s">
        <v>37</v>
      </c>
      <c r="AX350" s="12" t="s">
        <v>74</v>
      </c>
      <c r="AY350" s="250" t="s">
        <v>143</v>
      </c>
    </row>
    <row r="351" s="12" customFormat="1">
      <c r="B351" s="240"/>
      <c r="C351" s="241"/>
      <c r="D351" s="231" t="s">
        <v>152</v>
      </c>
      <c r="E351" s="242" t="s">
        <v>30</v>
      </c>
      <c r="F351" s="243" t="s">
        <v>486</v>
      </c>
      <c r="G351" s="241"/>
      <c r="H351" s="244">
        <v>13.6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AT351" s="250" t="s">
        <v>152</v>
      </c>
      <c r="AU351" s="250" t="s">
        <v>84</v>
      </c>
      <c r="AV351" s="12" t="s">
        <v>84</v>
      </c>
      <c r="AW351" s="12" t="s">
        <v>37</v>
      </c>
      <c r="AX351" s="12" t="s">
        <v>74</v>
      </c>
      <c r="AY351" s="250" t="s">
        <v>143</v>
      </c>
    </row>
    <row r="352" s="12" customFormat="1">
      <c r="B352" s="240"/>
      <c r="C352" s="241"/>
      <c r="D352" s="231" t="s">
        <v>152</v>
      </c>
      <c r="E352" s="242" t="s">
        <v>30</v>
      </c>
      <c r="F352" s="243" t="s">
        <v>487</v>
      </c>
      <c r="G352" s="241"/>
      <c r="H352" s="244">
        <v>3.54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AT352" s="250" t="s">
        <v>152</v>
      </c>
      <c r="AU352" s="250" t="s">
        <v>84</v>
      </c>
      <c r="AV352" s="12" t="s">
        <v>84</v>
      </c>
      <c r="AW352" s="12" t="s">
        <v>37</v>
      </c>
      <c r="AX352" s="12" t="s">
        <v>74</v>
      </c>
      <c r="AY352" s="250" t="s">
        <v>143</v>
      </c>
    </row>
    <row r="353" s="13" customFormat="1">
      <c r="B353" s="251"/>
      <c r="C353" s="252"/>
      <c r="D353" s="231" t="s">
        <v>152</v>
      </c>
      <c r="E353" s="253" t="s">
        <v>30</v>
      </c>
      <c r="F353" s="254" t="s">
        <v>488</v>
      </c>
      <c r="G353" s="252"/>
      <c r="H353" s="255">
        <v>31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AT353" s="261" t="s">
        <v>152</v>
      </c>
      <c r="AU353" s="261" t="s">
        <v>84</v>
      </c>
      <c r="AV353" s="13" t="s">
        <v>159</v>
      </c>
      <c r="AW353" s="13" t="s">
        <v>37</v>
      </c>
      <c r="AX353" s="13" t="s">
        <v>74</v>
      </c>
      <c r="AY353" s="261" t="s">
        <v>143</v>
      </c>
    </row>
    <row r="354" s="14" customFormat="1">
      <c r="B354" s="262"/>
      <c r="C354" s="263"/>
      <c r="D354" s="231" t="s">
        <v>152</v>
      </c>
      <c r="E354" s="264" t="s">
        <v>30</v>
      </c>
      <c r="F354" s="265" t="s">
        <v>187</v>
      </c>
      <c r="G354" s="263"/>
      <c r="H354" s="266">
        <v>1235.5</v>
      </c>
      <c r="I354" s="267"/>
      <c r="J354" s="263"/>
      <c r="K354" s="263"/>
      <c r="L354" s="268"/>
      <c r="M354" s="269"/>
      <c r="N354" s="270"/>
      <c r="O354" s="270"/>
      <c r="P354" s="270"/>
      <c r="Q354" s="270"/>
      <c r="R354" s="270"/>
      <c r="S354" s="270"/>
      <c r="T354" s="271"/>
      <c r="AT354" s="272" t="s">
        <v>152</v>
      </c>
      <c r="AU354" s="272" t="s">
        <v>84</v>
      </c>
      <c r="AV354" s="14" t="s">
        <v>150</v>
      </c>
      <c r="AW354" s="14" t="s">
        <v>37</v>
      </c>
      <c r="AX354" s="14" t="s">
        <v>82</v>
      </c>
      <c r="AY354" s="272" t="s">
        <v>143</v>
      </c>
    </row>
    <row r="355" s="1" customFormat="1" ht="25.5" customHeight="1">
      <c r="B355" s="46"/>
      <c r="C355" s="217" t="s">
        <v>489</v>
      </c>
      <c r="D355" s="217" t="s">
        <v>145</v>
      </c>
      <c r="E355" s="218" t="s">
        <v>490</v>
      </c>
      <c r="F355" s="219" t="s">
        <v>491</v>
      </c>
      <c r="G355" s="220" t="s">
        <v>209</v>
      </c>
      <c r="H355" s="221">
        <v>863</v>
      </c>
      <c r="I355" s="222"/>
      <c r="J355" s="223">
        <f>ROUND(I355*H355,2)</f>
        <v>0</v>
      </c>
      <c r="K355" s="219" t="s">
        <v>149</v>
      </c>
      <c r="L355" s="72"/>
      <c r="M355" s="224" t="s">
        <v>30</v>
      </c>
      <c r="N355" s="225" t="s">
        <v>45</v>
      </c>
      <c r="O355" s="47"/>
      <c r="P355" s="226">
        <f>O355*H355</f>
        <v>0</v>
      </c>
      <c r="Q355" s="226">
        <v>0.020480000000000002</v>
      </c>
      <c r="R355" s="226">
        <f>Q355*H355</f>
        <v>17.674240000000001</v>
      </c>
      <c r="S355" s="226">
        <v>0</v>
      </c>
      <c r="T355" s="227">
        <f>S355*H355</f>
        <v>0</v>
      </c>
      <c r="AR355" s="24" t="s">
        <v>150</v>
      </c>
      <c r="AT355" s="24" t="s">
        <v>145</v>
      </c>
      <c r="AU355" s="24" t="s">
        <v>84</v>
      </c>
      <c r="AY355" s="24" t="s">
        <v>143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24" t="s">
        <v>82</v>
      </c>
      <c r="BK355" s="228">
        <f>ROUND(I355*H355,2)</f>
        <v>0</v>
      </c>
      <c r="BL355" s="24" t="s">
        <v>150</v>
      </c>
      <c r="BM355" s="24" t="s">
        <v>492</v>
      </c>
    </row>
    <row r="356" s="11" customFormat="1">
      <c r="B356" s="229"/>
      <c r="C356" s="230"/>
      <c r="D356" s="231" t="s">
        <v>152</v>
      </c>
      <c r="E356" s="232" t="s">
        <v>30</v>
      </c>
      <c r="F356" s="233" t="s">
        <v>493</v>
      </c>
      <c r="G356" s="230"/>
      <c r="H356" s="232" t="s">
        <v>30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AT356" s="239" t="s">
        <v>152</v>
      </c>
      <c r="AU356" s="239" t="s">
        <v>84</v>
      </c>
      <c r="AV356" s="11" t="s">
        <v>82</v>
      </c>
      <c r="AW356" s="11" t="s">
        <v>37</v>
      </c>
      <c r="AX356" s="11" t="s">
        <v>74</v>
      </c>
      <c r="AY356" s="239" t="s">
        <v>143</v>
      </c>
    </row>
    <row r="357" s="11" customFormat="1">
      <c r="B357" s="229"/>
      <c r="C357" s="230"/>
      <c r="D357" s="231" t="s">
        <v>152</v>
      </c>
      <c r="E357" s="232" t="s">
        <v>30</v>
      </c>
      <c r="F357" s="233" t="s">
        <v>494</v>
      </c>
      <c r="G357" s="230"/>
      <c r="H357" s="232" t="s">
        <v>30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AT357" s="239" t="s">
        <v>152</v>
      </c>
      <c r="AU357" s="239" t="s">
        <v>84</v>
      </c>
      <c r="AV357" s="11" t="s">
        <v>82</v>
      </c>
      <c r="AW357" s="11" t="s">
        <v>37</v>
      </c>
      <c r="AX357" s="11" t="s">
        <v>74</v>
      </c>
      <c r="AY357" s="239" t="s">
        <v>143</v>
      </c>
    </row>
    <row r="358" s="11" customFormat="1">
      <c r="B358" s="229"/>
      <c r="C358" s="230"/>
      <c r="D358" s="231" t="s">
        <v>152</v>
      </c>
      <c r="E358" s="232" t="s">
        <v>30</v>
      </c>
      <c r="F358" s="233" t="s">
        <v>495</v>
      </c>
      <c r="G358" s="230"/>
      <c r="H358" s="232" t="s">
        <v>30</v>
      </c>
      <c r="I358" s="234"/>
      <c r="J358" s="230"/>
      <c r="K358" s="230"/>
      <c r="L358" s="235"/>
      <c r="M358" s="236"/>
      <c r="N358" s="237"/>
      <c r="O358" s="237"/>
      <c r="P358" s="237"/>
      <c r="Q358" s="237"/>
      <c r="R358" s="237"/>
      <c r="S358" s="237"/>
      <c r="T358" s="238"/>
      <c r="AT358" s="239" t="s">
        <v>152</v>
      </c>
      <c r="AU358" s="239" t="s">
        <v>84</v>
      </c>
      <c r="AV358" s="11" t="s">
        <v>82</v>
      </c>
      <c r="AW358" s="11" t="s">
        <v>37</v>
      </c>
      <c r="AX358" s="11" t="s">
        <v>74</v>
      </c>
      <c r="AY358" s="239" t="s">
        <v>143</v>
      </c>
    </row>
    <row r="359" s="11" customFormat="1">
      <c r="B359" s="229"/>
      <c r="C359" s="230"/>
      <c r="D359" s="231" t="s">
        <v>152</v>
      </c>
      <c r="E359" s="232" t="s">
        <v>30</v>
      </c>
      <c r="F359" s="233" t="s">
        <v>427</v>
      </c>
      <c r="G359" s="230"/>
      <c r="H359" s="232" t="s">
        <v>30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AT359" s="239" t="s">
        <v>152</v>
      </c>
      <c r="AU359" s="239" t="s">
        <v>84</v>
      </c>
      <c r="AV359" s="11" t="s">
        <v>82</v>
      </c>
      <c r="AW359" s="11" t="s">
        <v>37</v>
      </c>
      <c r="AX359" s="11" t="s">
        <v>74</v>
      </c>
      <c r="AY359" s="239" t="s">
        <v>143</v>
      </c>
    </row>
    <row r="360" s="12" customFormat="1">
      <c r="B360" s="240"/>
      <c r="C360" s="241"/>
      <c r="D360" s="231" t="s">
        <v>152</v>
      </c>
      <c r="E360" s="242" t="s">
        <v>30</v>
      </c>
      <c r="F360" s="243" t="s">
        <v>496</v>
      </c>
      <c r="G360" s="241"/>
      <c r="H360" s="244">
        <v>23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AT360" s="250" t="s">
        <v>152</v>
      </c>
      <c r="AU360" s="250" t="s">
        <v>84</v>
      </c>
      <c r="AV360" s="12" t="s">
        <v>84</v>
      </c>
      <c r="AW360" s="12" t="s">
        <v>37</v>
      </c>
      <c r="AX360" s="12" t="s">
        <v>74</v>
      </c>
      <c r="AY360" s="250" t="s">
        <v>143</v>
      </c>
    </row>
    <row r="361" s="13" customFormat="1">
      <c r="B361" s="251"/>
      <c r="C361" s="252"/>
      <c r="D361" s="231" t="s">
        <v>152</v>
      </c>
      <c r="E361" s="253" t="s">
        <v>30</v>
      </c>
      <c r="F361" s="254" t="s">
        <v>497</v>
      </c>
      <c r="G361" s="252"/>
      <c r="H361" s="255">
        <v>23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AT361" s="261" t="s">
        <v>152</v>
      </c>
      <c r="AU361" s="261" t="s">
        <v>84</v>
      </c>
      <c r="AV361" s="13" t="s">
        <v>159</v>
      </c>
      <c r="AW361" s="13" t="s">
        <v>37</v>
      </c>
      <c r="AX361" s="13" t="s">
        <v>74</v>
      </c>
      <c r="AY361" s="261" t="s">
        <v>143</v>
      </c>
    </row>
    <row r="362" s="11" customFormat="1">
      <c r="B362" s="229"/>
      <c r="C362" s="230"/>
      <c r="D362" s="231" t="s">
        <v>152</v>
      </c>
      <c r="E362" s="232" t="s">
        <v>30</v>
      </c>
      <c r="F362" s="233" t="s">
        <v>498</v>
      </c>
      <c r="G362" s="230"/>
      <c r="H362" s="232" t="s">
        <v>30</v>
      </c>
      <c r="I362" s="234"/>
      <c r="J362" s="230"/>
      <c r="K362" s="230"/>
      <c r="L362" s="235"/>
      <c r="M362" s="236"/>
      <c r="N362" s="237"/>
      <c r="O362" s="237"/>
      <c r="P362" s="237"/>
      <c r="Q362" s="237"/>
      <c r="R362" s="237"/>
      <c r="S362" s="237"/>
      <c r="T362" s="238"/>
      <c r="AT362" s="239" t="s">
        <v>152</v>
      </c>
      <c r="AU362" s="239" t="s">
        <v>84</v>
      </c>
      <c r="AV362" s="11" t="s">
        <v>82</v>
      </c>
      <c r="AW362" s="11" t="s">
        <v>37</v>
      </c>
      <c r="AX362" s="11" t="s">
        <v>74</v>
      </c>
      <c r="AY362" s="239" t="s">
        <v>143</v>
      </c>
    </row>
    <row r="363" s="11" customFormat="1">
      <c r="B363" s="229"/>
      <c r="C363" s="230"/>
      <c r="D363" s="231" t="s">
        <v>152</v>
      </c>
      <c r="E363" s="232" t="s">
        <v>30</v>
      </c>
      <c r="F363" s="233" t="s">
        <v>427</v>
      </c>
      <c r="G363" s="230"/>
      <c r="H363" s="232" t="s">
        <v>30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AT363" s="239" t="s">
        <v>152</v>
      </c>
      <c r="AU363" s="239" t="s">
        <v>84</v>
      </c>
      <c r="AV363" s="11" t="s">
        <v>82</v>
      </c>
      <c r="AW363" s="11" t="s">
        <v>37</v>
      </c>
      <c r="AX363" s="11" t="s">
        <v>74</v>
      </c>
      <c r="AY363" s="239" t="s">
        <v>143</v>
      </c>
    </row>
    <row r="364" s="12" customFormat="1">
      <c r="B364" s="240"/>
      <c r="C364" s="241"/>
      <c r="D364" s="231" t="s">
        <v>152</v>
      </c>
      <c r="E364" s="242" t="s">
        <v>30</v>
      </c>
      <c r="F364" s="243" t="s">
        <v>428</v>
      </c>
      <c r="G364" s="241"/>
      <c r="H364" s="244">
        <v>115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AT364" s="250" t="s">
        <v>152</v>
      </c>
      <c r="AU364" s="250" t="s">
        <v>84</v>
      </c>
      <c r="AV364" s="12" t="s">
        <v>84</v>
      </c>
      <c r="AW364" s="12" t="s">
        <v>37</v>
      </c>
      <c r="AX364" s="12" t="s">
        <v>74</v>
      </c>
      <c r="AY364" s="250" t="s">
        <v>143</v>
      </c>
    </row>
    <row r="365" s="13" customFormat="1">
      <c r="B365" s="251"/>
      <c r="C365" s="252"/>
      <c r="D365" s="231" t="s">
        <v>152</v>
      </c>
      <c r="E365" s="253" t="s">
        <v>30</v>
      </c>
      <c r="F365" s="254" t="s">
        <v>499</v>
      </c>
      <c r="G365" s="252"/>
      <c r="H365" s="255">
        <v>115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AT365" s="261" t="s">
        <v>152</v>
      </c>
      <c r="AU365" s="261" t="s">
        <v>84</v>
      </c>
      <c r="AV365" s="13" t="s">
        <v>159</v>
      </c>
      <c r="AW365" s="13" t="s">
        <v>37</v>
      </c>
      <c r="AX365" s="13" t="s">
        <v>74</v>
      </c>
      <c r="AY365" s="261" t="s">
        <v>143</v>
      </c>
    </row>
    <row r="366" s="11" customFormat="1">
      <c r="B366" s="229"/>
      <c r="C366" s="230"/>
      <c r="D366" s="231" t="s">
        <v>152</v>
      </c>
      <c r="E366" s="232" t="s">
        <v>30</v>
      </c>
      <c r="F366" s="233" t="s">
        <v>430</v>
      </c>
      <c r="G366" s="230"/>
      <c r="H366" s="232" t="s">
        <v>30</v>
      </c>
      <c r="I366" s="234"/>
      <c r="J366" s="230"/>
      <c r="K366" s="230"/>
      <c r="L366" s="235"/>
      <c r="M366" s="236"/>
      <c r="N366" s="237"/>
      <c r="O366" s="237"/>
      <c r="P366" s="237"/>
      <c r="Q366" s="237"/>
      <c r="R366" s="237"/>
      <c r="S366" s="237"/>
      <c r="T366" s="238"/>
      <c r="AT366" s="239" t="s">
        <v>152</v>
      </c>
      <c r="AU366" s="239" t="s">
        <v>84</v>
      </c>
      <c r="AV366" s="11" t="s">
        <v>82</v>
      </c>
      <c r="AW366" s="11" t="s">
        <v>37</v>
      </c>
      <c r="AX366" s="11" t="s">
        <v>74</v>
      </c>
      <c r="AY366" s="239" t="s">
        <v>143</v>
      </c>
    </row>
    <row r="367" s="11" customFormat="1">
      <c r="B367" s="229"/>
      <c r="C367" s="230"/>
      <c r="D367" s="231" t="s">
        <v>152</v>
      </c>
      <c r="E367" s="232" t="s">
        <v>30</v>
      </c>
      <c r="F367" s="233" t="s">
        <v>498</v>
      </c>
      <c r="G367" s="230"/>
      <c r="H367" s="232" t="s">
        <v>30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AT367" s="239" t="s">
        <v>152</v>
      </c>
      <c r="AU367" s="239" t="s">
        <v>84</v>
      </c>
      <c r="AV367" s="11" t="s">
        <v>82</v>
      </c>
      <c r="AW367" s="11" t="s">
        <v>37</v>
      </c>
      <c r="AX367" s="11" t="s">
        <v>74</v>
      </c>
      <c r="AY367" s="239" t="s">
        <v>143</v>
      </c>
    </row>
    <row r="368" s="11" customFormat="1">
      <c r="B368" s="229"/>
      <c r="C368" s="230"/>
      <c r="D368" s="231" t="s">
        <v>152</v>
      </c>
      <c r="E368" s="232" t="s">
        <v>30</v>
      </c>
      <c r="F368" s="233" t="s">
        <v>431</v>
      </c>
      <c r="G368" s="230"/>
      <c r="H368" s="232" t="s">
        <v>30</v>
      </c>
      <c r="I368" s="234"/>
      <c r="J368" s="230"/>
      <c r="K368" s="230"/>
      <c r="L368" s="235"/>
      <c r="M368" s="236"/>
      <c r="N368" s="237"/>
      <c r="O368" s="237"/>
      <c r="P368" s="237"/>
      <c r="Q368" s="237"/>
      <c r="R368" s="237"/>
      <c r="S368" s="237"/>
      <c r="T368" s="238"/>
      <c r="AT368" s="239" t="s">
        <v>152</v>
      </c>
      <c r="AU368" s="239" t="s">
        <v>84</v>
      </c>
      <c r="AV368" s="11" t="s">
        <v>82</v>
      </c>
      <c r="AW368" s="11" t="s">
        <v>37</v>
      </c>
      <c r="AX368" s="11" t="s">
        <v>74</v>
      </c>
      <c r="AY368" s="239" t="s">
        <v>143</v>
      </c>
    </row>
    <row r="369" s="12" customFormat="1">
      <c r="B369" s="240"/>
      <c r="C369" s="241"/>
      <c r="D369" s="231" t="s">
        <v>152</v>
      </c>
      <c r="E369" s="242" t="s">
        <v>30</v>
      </c>
      <c r="F369" s="243" t="s">
        <v>432</v>
      </c>
      <c r="G369" s="241"/>
      <c r="H369" s="244">
        <v>175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AT369" s="250" t="s">
        <v>152</v>
      </c>
      <c r="AU369" s="250" t="s">
        <v>84</v>
      </c>
      <c r="AV369" s="12" t="s">
        <v>84</v>
      </c>
      <c r="AW369" s="12" t="s">
        <v>37</v>
      </c>
      <c r="AX369" s="12" t="s">
        <v>74</v>
      </c>
      <c r="AY369" s="250" t="s">
        <v>143</v>
      </c>
    </row>
    <row r="370" s="13" customFormat="1">
      <c r="B370" s="251"/>
      <c r="C370" s="252"/>
      <c r="D370" s="231" t="s">
        <v>152</v>
      </c>
      <c r="E370" s="253" t="s">
        <v>30</v>
      </c>
      <c r="F370" s="254" t="s">
        <v>500</v>
      </c>
      <c r="G370" s="252"/>
      <c r="H370" s="255">
        <v>175</v>
      </c>
      <c r="I370" s="256"/>
      <c r="J370" s="252"/>
      <c r="K370" s="252"/>
      <c r="L370" s="257"/>
      <c r="M370" s="258"/>
      <c r="N370" s="259"/>
      <c r="O370" s="259"/>
      <c r="P370" s="259"/>
      <c r="Q370" s="259"/>
      <c r="R370" s="259"/>
      <c r="S370" s="259"/>
      <c r="T370" s="260"/>
      <c r="AT370" s="261" t="s">
        <v>152</v>
      </c>
      <c r="AU370" s="261" t="s">
        <v>84</v>
      </c>
      <c r="AV370" s="13" t="s">
        <v>159</v>
      </c>
      <c r="AW370" s="13" t="s">
        <v>37</v>
      </c>
      <c r="AX370" s="13" t="s">
        <v>74</v>
      </c>
      <c r="AY370" s="261" t="s">
        <v>143</v>
      </c>
    </row>
    <row r="371" s="11" customFormat="1">
      <c r="B371" s="229"/>
      <c r="C371" s="230"/>
      <c r="D371" s="231" t="s">
        <v>152</v>
      </c>
      <c r="E371" s="232" t="s">
        <v>30</v>
      </c>
      <c r="F371" s="233" t="s">
        <v>501</v>
      </c>
      <c r="G371" s="230"/>
      <c r="H371" s="232" t="s">
        <v>30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AT371" s="239" t="s">
        <v>152</v>
      </c>
      <c r="AU371" s="239" t="s">
        <v>84</v>
      </c>
      <c r="AV371" s="11" t="s">
        <v>82</v>
      </c>
      <c r="AW371" s="11" t="s">
        <v>37</v>
      </c>
      <c r="AX371" s="11" t="s">
        <v>74</v>
      </c>
      <c r="AY371" s="239" t="s">
        <v>143</v>
      </c>
    </row>
    <row r="372" s="11" customFormat="1">
      <c r="B372" s="229"/>
      <c r="C372" s="230"/>
      <c r="D372" s="231" t="s">
        <v>152</v>
      </c>
      <c r="E372" s="232" t="s">
        <v>30</v>
      </c>
      <c r="F372" s="233" t="s">
        <v>502</v>
      </c>
      <c r="G372" s="230"/>
      <c r="H372" s="232" t="s">
        <v>30</v>
      </c>
      <c r="I372" s="234"/>
      <c r="J372" s="230"/>
      <c r="K372" s="230"/>
      <c r="L372" s="235"/>
      <c r="M372" s="236"/>
      <c r="N372" s="237"/>
      <c r="O372" s="237"/>
      <c r="P372" s="237"/>
      <c r="Q372" s="237"/>
      <c r="R372" s="237"/>
      <c r="S372" s="237"/>
      <c r="T372" s="238"/>
      <c r="AT372" s="239" t="s">
        <v>152</v>
      </c>
      <c r="AU372" s="239" t="s">
        <v>84</v>
      </c>
      <c r="AV372" s="11" t="s">
        <v>82</v>
      </c>
      <c r="AW372" s="11" t="s">
        <v>37</v>
      </c>
      <c r="AX372" s="11" t="s">
        <v>74</v>
      </c>
      <c r="AY372" s="239" t="s">
        <v>143</v>
      </c>
    </row>
    <row r="373" s="12" customFormat="1">
      <c r="B373" s="240"/>
      <c r="C373" s="241"/>
      <c r="D373" s="231" t="s">
        <v>152</v>
      </c>
      <c r="E373" s="242" t="s">
        <v>30</v>
      </c>
      <c r="F373" s="243" t="s">
        <v>503</v>
      </c>
      <c r="G373" s="241"/>
      <c r="H373" s="244">
        <v>550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AT373" s="250" t="s">
        <v>152</v>
      </c>
      <c r="AU373" s="250" t="s">
        <v>84</v>
      </c>
      <c r="AV373" s="12" t="s">
        <v>84</v>
      </c>
      <c r="AW373" s="12" t="s">
        <v>37</v>
      </c>
      <c r="AX373" s="12" t="s">
        <v>74</v>
      </c>
      <c r="AY373" s="250" t="s">
        <v>143</v>
      </c>
    </row>
    <row r="374" s="13" customFormat="1">
      <c r="B374" s="251"/>
      <c r="C374" s="252"/>
      <c r="D374" s="231" t="s">
        <v>152</v>
      </c>
      <c r="E374" s="253" t="s">
        <v>30</v>
      </c>
      <c r="F374" s="254" t="s">
        <v>504</v>
      </c>
      <c r="G374" s="252"/>
      <c r="H374" s="255">
        <v>550</v>
      </c>
      <c r="I374" s="256"/>
      <c r="J374" s="252"/>
      <c r="K374" s="252"/>
      <c r="L374" s="257"/>
      <c r="M374" s="258"/>
      <c r="N374" s="259"/>
      <c r="O374" s="259"/>
      <c r="P374" s="259"/>
      <c r="Q374" s="259"/>
      <c r="R374" s="259"/>
      <c r="S374" s="259"/>
      <c r="T374" s="260"/>
      <c r="AT374" s="261" t="s">
        <v>152</v>
      </c>
      <c r="AU374" s="261" t="s">
        <v>84</v>
      </c>
      <c r="AV374" s="13" t="s">
        <v>159</v>
      </c>
      <c r="AW374" s="13" t="s">
        <v>37</v>
      </c>
      <c r="AX374" s="13" t="s">
        <v>74</v>
      </c>
      <c r="AY374" s="261" t="s">
        <v>143</v>
      </c>
    </row>
    <row r="375" s="14" customFormat="1">
      <c r="B375" s="262"/>
      <c r="C375" s="263"/>
      <c r="D375" s="231" t="s">
        <v>152</v>
      </c>
      <c r="E375" s="264" t="s">
        <v>30</v>
      </c>
      <c r="F375" s="265" t="s">
        <v>187</v>
      </c>
      <c r="G375" s="263"/>
      <c r="H375" s="266">
        <v>863</v>
      </c>
      <c r="I375" s="267"/>
      <c r="J375" s="263"/>
      <c r="K375" s="263"/>
      <c r="L375" s="268"/>
      <c r="M375" s="269"/>
      <c r="N375" s="270"/>
      <c r="O375" s="270"/>
      <c r="P375" s="270"/>
      <c r="Q375" s="270"/>
      <c r="R375" s="270"/>
      <c r="S375" s="270"/>
      <c r="T375" s="271"/>
      <c r="AT375" s="272" t="s">
        <v>152</v>
      </c>
      <c r="AU375" s="272" t="s">
        <v>84</v>
      </c>
      <c r="AV375" s="14" t="s">
        <v>150</v>
      </c>
      <c r="AW375" s="14" t="s">
        <v>37</v>
      </c>
      <c r="AX375" s="14" t="s">
        <v>82</v>
      </c>
      <c r="AY375" s="272" t="s">
        <v>143</v>
      </c>
    </row>
    <row r="376" s="1" customFormat="1" ht="38.25" customHeight="1">
      <c r="B376" s="46"/>
      <c r="C376" s="217" t="s">
        <v>505</v>
      </c>
      <c r="D376" s="217" t="s">
        <v>145</v>
      </c>
      <c r="E376" s="218" t="s">
        <v>506</v>
      </c>
      <c r="F376" s="219" t="s">
        <v>507</v>
      </c>
      <c r="G376" s="220" t="s">
        <v>209</v>
      </c>
      <c r="H376" s="221">
        <v>2444</v>
      </c>
      <c r="I376" s="222"/>
      <c r="J376" s="223">
        <f>ROUND(I376*H376,2)</f>
        <v>0</v>
      </c>
      <c r="K376" s="219" t="s">
        <v>149</v>
      </c>
      <c r="L376" s="72"/>
      <c r="M376" s="224" t="s">
        <v>30</v>
      </c>
      <c r="N376" s="225" t="s">
        <v>45</v>
      </c>
      <c r="O376" s="47"/>
      <c r="P376" s="226">
        <f>O376*H376</f>
        <v>0</v>
      </c>
      <c r="Q376" s="226">
        <v>0.0079000000000000008</v>
      </c>
      <c r="R376" s="226">
        <f>Q376*H376</f>
        <v>19.307600000000001</v>
      </c>
      <c r="S376" s="226">
        <v>0</v>
      </c>
      <c r="T376" s="227">
        <f>S376*H376</f>
        <v>0</v>
      </c>
      <c r="AR376" s="24" t="s">
        <v>150</v>
      </c>
      <c r="AT376" s="24" t="s">
        <v>145</v>
      </c>
      <c r="AU376" s="24" t="s">
        <v>84</v>
      </c>
      <c r="AY376" s="24" t="s">
        <v>143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24" t="s">
        <v>82</v>
      </c>
      <c r="BK376" s="228">
        <f>ROUND(I376*H376,2)</f>
        <v>0</v>
      </c>
      <c r="BL376" s="24" t="s">
        <v>150</v>
      </c>
      <c r="BM376" s="24" t="s">
        <v>508</v>
      </c>
    </row>
    <row r="377" s="11" customFormat="1">
      <c r="B377" s="229"/>
      <c r="C377" s="230"/>
      <c r="D377" s="231" t="s">
        <v>152</v>
      </c>
      <c r="E377" s="232" t="s">
        <v>30</v>
      </c>
      <c r="F377" s="233" t="s">
        <v>493</v>
      </c>
      <c r="G377" s="230"/>
      <c r="H377" s="232" t="s">
        <v>30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AT377" s="239" t="s">
        <v>152</v>
      </c>
      <c r="AU377" s="239" t="s">
        <v>84</v>
      </c>
      <c r="AV377" s="11" t="s">
        <v>82</v>
      </c>
      <c r="AW377" s="11" t="s">
        <v>37</v>
      </c>
      <c r="AX377" s="11" t="s">
        <v>74</v>
      </c>
      <c r="AY377" s="239" t="s">
        <v>143</v>
      </c>
    </row>
    <row r="378" s="11" customFormat="1">
      <c r="B378" s="229"/>
      <c r="C378" s="230"/>
      <c r="D378" s="231" t="s">
        <v>152</v>
      </c>
      <c r="E378" s="232" t="s">
        <v>30</v>
      </c>
      <c r="F378" s="233" t="s">
        <v>494</v>
      </c>
      <c r="G378" s="230"/>
      <c r="H378" s="232" t="s">
        <v>30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AT378" s="239" t="s">
        <v>152</v>
      </c>
      <c r="AU378" s="239" t="s">
        <v>84</v>
      </c>
      <c r="AV378" s="11" t="s">
        <v>82</v>
      </c>
      <c r="AW378" s="11" t="s">
        <v>37</v>
      </c>
      <c r="AX378" s="11" t="s">
        <v>74</v>
      </c>
      <c r="AY378" s="239" t="s">
        <v>143</v>
      </c>
    </row>
    <row r="379" s="11" customFormat="1">
      <c r="B379" s="229"/>
      <c r="C379" s="230"/>
      <c r="D379" s="231" t="s">
        <v>152</v>
      </c>
      <c r="E379" s="232" t="s">
        <v>30</v>
      </c>
      <c r="F379" s="233" t="s">
        <v>509</v>
      </c>
      <c r="G379" s="230"/>
      <c r="H379" s="232" t="s">
        <v>30</v>
      </c>
      <c r="I379" s="234"/>
      <c r="J379" s="230"/>
      <c r="K379" s="230"/>
      <c r="L379" s="235"/>
      <c r="M379" s="236"/>
      <c r="N379" s="237"/>
      <c r="O379" s="237"/>
      <c r="P379" s="237"/>
      <c r="Q379" s="237"/>
      <c r="R379" s="237"/>
      <c r="S379" s="237"/>
      <c r="T379" s="238"/>
      <c r="AT379" s="239" t="s">
        <v>152</v>
      </c>
      <c r="AU379" s="239" t="s">
        <v>84</v>
      </c>
      <c r="AV379" s="11" t="s">
        <v>82</v>
      </c>
      <c r="AW379" s="11" t="s">
        <v>37</v>
      </c>
      <c r="AX379" s="11" t="s">
        <v>74</v>
      </c>
      <c r="AY379" s="239" t="s">
        <v>143</v>
      </c>
    </row>
    <row r="380" s="12" customFormat="1">
      <c r="B380" s="240"/>
      <c r="C380" s="241"/>
      <c r="D380" s="231" t="s">
        <v>152</v>
      </c>
      <c r="E380" s="242" t="s">
        <v>30</v>
      </c>
      <c r="F380" s="243" t="s">
        <v>510</v>
      </c>
      <c r="G380" s="241"/>
      <c r="H380" s="244">
        <v>184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AT380" s="250" t="s">
        <v>152</v>
      </c>
      <c r="AU380" s="250" t="s">
        <v>84</v>
      </c>
      <c r="AV380" s="12" t="s">
        <v>84</v>
      </c>
      <c r="AW380" s="12" t="s">
        <v>37</v>
      </c>
      <c r="AX380" s="12" t="s">
        <v>74</v>
      </c>
      <c r="AY380" s="250" t="s">
        <v>143</v>
      </c>
    </row>
    <row r="381" s="11" customFormat="1">
      <c r="B381" s="229"/>
      <c r="C381" s="230"/>
      <c r="D381" s="231" t="s">
        <v>152</v>
      </c>
      <c r="E381" s="232" t="s">
        <v>30</v>
      </c>
      <c r="F381" s="233" t="s">
        <v>498</v>
      </c>
      <c r="G381" s="230"/>
      <c r="H381" s="232" t="s">
        <v>30</v>
      </c>
      <c r="I381" s="234"/>
      <c r="J381" s="230"/>
      <c r="K381" s="230"/>
      <c r="L381" s="235"/>
      <c r="M381" s="236"/>
      <c r="N381" s="237"/>
      <c r="O381" s="237"/>
      <c r="P381" s="237"/>
      <c r="Q381" s="237"/>
      <c r="R381" s="237"/>
      <c r="S381" s="237"/>
      <c r="T381" s="238"/>
      <c r="AT381" s="239" t="s">
        <v>152</v>
      </c>
      <c r="AU381" s="239" t="s">
        <v>84</v>
      </c>
      <c r="AV381" s="11" t="s">
        <v>82</v>
      </c>
      <c r="AW381" s="11" t="s">
        <v>37</v>
      </c>
      <c r="AX381" s="11" t="s">
        <v>74</v>
      </c>
      <c r="AY381" s="239" t="s">
        <v>143</v>
      </c>
    </row>
    <row r="382" s="11" customFormat="1">
      <c r="B382" s="229"/>
      <c r="C382" s="230"/>
      <c r="D382" s="231" t="s">
        <v>152</v>
      </c>
      <c r="E382" s="232" t="s">
        <v>30</v>
      </c>
      <c r="F382" s="233" t="s">
        <v>511</v>
      </c>
      <c r="G382" s="230"/>
      <c r="H382" s="232" t="s">
        <v>30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AT382" s="239" t="s">
        <v>152</v>
      </c>
      <c r="AU382" s="239" t="s">
        <v>84</v>
      </c>
      <c r="AV382" s="11" t="s">
        <v>82</v>
      </c>
      <c r="AW382" s="11" t="s">
        <v>37</v>
      </c>
      <c r="AX382" s="11" t="s">
        <v>74</v>
      </c>
      <c r="AY382" s="239" t="s">
        <v>143</v>
      </c>
    </row>
    <row r="383" s="12" customFormat="1">
      <c r="B383" s="240"/>
      <c r="C383" s="241"/>
      <c r="D383" s="231" t="s">
        <v>152</v>
      </c>
      <c r="E383" s="242" t="s">
        <v>30</v>
      </c>
      <c r="F383" s="243" t="s">
        <v>512</v>
      </c>
      <c r="G383" s="241"/>
      <c r="H383" s="244">
        <v>460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AT383" s="250" t="s">
        <v>152</v>
      </c>
      <c r="AU383" s="250" t="s">
        <v>84</v>
      </c>
      <c r="AV383" s="12" t="s">
        <v>84</v>
      </c>
      <c r="AW383" s="12" t="s">
        <v>37</v>
      </c>
      <c r="AX383" s="12" t="s">
        <v>74</v>
      </c>
      <c r="AY383" s="250" t="s">
        <v>143</v>
      </c>
    </row>
    <row r="384" s="11" customFormat="1">
      <c r="B384" s="229"/>
      <c r="C384" s="230"/>
      <c r="D384" s="231" t="s">
        <v>152</v>
      </c>
      <c r="E384" s="232" t="s">
        <v>30</v>
      </c>
      <c r="F384" s="233" t="s">
        <v>498</v>
      </c>
      <c r="G384" s="230"/>
      <c r="H384" s="232" t="s">
        <v>30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AT384" s="239" t="s">
        <v>152</v>
      </c>
      <c r="AU384" s="239" t="s">
        <v>84</v>
      </c>
      <c r="AV384" s="11" t="s">
        <v>82</v>
      </c>
      <c r="AW384" s="11" t="s">
        <v>37</v>
      </c>
      <c r="AX384" s="11" t="s">
        <v>74</v>
      </c>
      <c r="AY384" s="239" t="s">
        <v>143</v>
      </c>
    </row>
    <row r="385" s="11" customFormat="1">
      <c r="B385" s="229"/>
      <c r="C385" s="230"/>
      <c r="D385" s="231" t="s">
        <v>152</v>
      </c>
      <c r="E385" s="232" t="s">
        <v>30</v>
      </c>
      <c r="F385" s="233" t="s">
        <v>513</v>
      </c>
      <c r="G385" s="230"/>
      <c r="H385" s="232" t="s">
        <v>30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AT385" s="239" t="s">
        <v>152</v>
      </c>
      <c r="AU385" s="239" t="s">
        <v>84</v>
      </c>
      <c r="AV385" s="11" t="s">
        <v>82</v>
      </c>
      <c r="AW385" s="11" t="s">
        <v>37</v>
      </c>
      <c r="AX385" s="11" t="s">
        <v>74</v>
      </c>
      <c r="AY385" s="239" t="s">
        <v>143</v>
      </c>
    </row>
    <row r="386" s="12" customFormat="1">
      <c r="B386" s="240"/>
      <c r="C386" s="241"/>
      <c r="D386" s="231" t="s">
        <v>152</v>
      </c>
      <c r="E386" s="242" t="s">
        <v>30</v>
      </c>
      <c r="F386" s="243" t="s">
        <v>514</v>
      </c>
      <c r="G386" s="241"/>
      <c r="H386" s="244">
        <v>700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AT386" s="250" t="s">
        <v>152</v>
      </c>
      <c r="AU386" s="250" t="s">
        <v>84</v>
      </c>
      <c r="AV386" s="12" t="s">
        <v>84</v>
      </c>
      <c r="AW386" s="12" t="s">
        <v>37</v>
      </c>
      <c r="AX386" s="12" t="s">
        <v>74</v>
      </c>
      <c r="AY386" s="250" t="s">
        <v>143</v>
      </c>
    </row>
    <row r="387" s="11" customFormat="1">
      <c r="B387" s="229"/>
      <c r="C387" s="230"/>
      <c r="D387" s="231" t="s">
        <v>152</v>
      </c>
      <c r="E387" s="232" t="s">
        <v>30</v>
      </c>
      <c r="F387" s="233" t="s">
        <v>515</v>
      </c>
      <c r="G387" s="230"/>
      <c r="H387" s="232" t="s">
        <v>30</v>
      </c>
      <c r="I387" s="234"/>
      <c r="J387" s="230"/>
      <c r="K387" s="230"/>
      <c r="L387" s="235"/>
      <c r="M387" s="236"/>
      <c r="N387" s="237"/>
      <c r="O387" s="237"/>
      <c r="P387" s="237"/>
      <c r="Q387" s="237"/>
      <c r="R387" s="237"/>
      <c r="S387" s="237"/>
      <c r="T387" s="238"/>
      <c r="AT387" s="239" t="s">
        <v>152</v>
      </c>
      <c r="AU387" s="239" t="s">
        <v>84</v>
      </c>
      <c r="AV387" s="11" t="s">
        <v>82</v>
      </c>
      <c r="AW387" s="11" t="s">
        <v>37</v>
      </c>
      <c r="AX387" s="11" t="s">
        <v>74</v>
      </c>
      <c r="AY387" s="239" t="s">
        <v>143</v>
      </c>
    </row>
    <row r="388" s="11" customFormat="1">
      <c r="B388" s="229"/>
      <c r="C388" s="230"/>
      <c r="D388" s="231" t="s">
        <v>152</v>
      </c>
      <c r="E388" s="232" t="s">
        <v>30</v>
      </c>
      <c r="F388" s="233" t="s">
        <v>516</v>
      </c>
      <c r="G388" s="230"/>
      <c r="H388" s="232" t="s">
        <v>30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AT388" s="239" t="s">
        <v>152</v>
      </c>
      <c r="AU388" s="239" t="s">
        <v>84</v>
      </c>
      <c r="AV388" s="11" t="s">
        <v>82</v>
      </c>
      <c r="AW388" s="11" t="s">
        <v>37</v>
      </c>
      <c r="AX388" s="11" t="s">
        <v>74</v>
      </c>
      <c r="AY388" s="239" t="s">
        <v>143</v>
      </c>
    </row>
    <row r="389" s="12" customFormat="1">
      <c r="B389" s="240"/>
      <c r="C389" s="241"/>
      <c r="D389" s="231" t="s">
        <v>152</v>
      </c>
      <c r="E389" s="242" t="s">
        <v>30</v>
      </c>
      <c r="F389" s="243" t="s">
        <v>517</v>
      </c>
      <c r="G389" s="241"/>
      <c r="H389" s="244">
        <v>1100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AT389" s="250" t="s">
        <v>152</v>
      </c>
      <c r="AU389" s="250" t="s">
        <v>84</v>
      </c>
      <c r="AV389" s="12" t="s">
        <v>84</v>
      </c>
      <c r="AW389" s="12" t="s">
        <v>37</v>
      </c>
      <c r="AX389" s="12" t="s">
        <v>74</v>
      </c>
      <c r="AY389" s="250" t="s">
        <v>143</v>
      </c>
    </row>
    <row r="390" s="14" customFormat="1">
      <c r="B390" s="262"/>
      <c r="C390" s="263"/>
      <c r="D390" s="231" t="s">
        <v>152</v>
      </c>
      <c r="E390" s="264" t="s">
        <v>30</v>
      </c>
      <c r="F390" s="265" t="s">
        <v>187</v>
      </c>
      <c r="G390" s="263"/>
      <c r="H390" s="266">
        <v>2444</v>
      </c>
      <c r="I390" s="267"/>
      <c r="J390" s="263"/>
      <c r="K390" s="263"/>
      <c r="L390" s="268"/>
      <c r="M390" s="269"/>
      <c r="N390" s="270"/>
      <c r="O390" s="270"/>
      <c r="P390" s="270"/>
      <c r="Q390" s="270"/>
      <c r="R390" s="270"/>
      <c r="S390" s="270"/>
      <c r="T390" s="271"/>
      <c r="AT390" s="272" t="s">
        <v>152</v>
      </c>
      <c r="AU390" s="272" t="s">
        <v>84</v>
      </c>
      <c r="AV390" s="14" t="s">
        <v>150</v>
      </c>
      <c r="AW390" s="14" t="s">
        <v>37</v>
      </c>
      <c r="AX390" s="14" t="s">
        <v>82</v>
      </c>
      <c r="AY390" s="272" t="s">
        <v>143</v>
      </c>
    </row>
    <row r="391" s="1" customFormat="1" ht="25.5" customHeight="1">
      <c r="B391" s="46"/>
      <c r="C391" s="217" t="s">
        <v>518</v>
      </c>
      <c r="D391" s="217" t="s">
        <v>145</v>
      </c>
      <c r="E391" s="218" t="s">
        <v>519</v>
      </c>
      <c r="F391" s="219" t="s">
        <v>520</v>
      </c>
      <c r="G391" s="220" t="s">
        <v>209</v>
      </c>
      <c r="H391" s="221">
        <v>0.5</v>
      </c>
      <c r="I391" s="222"/>
      <c r="J391" s="223">
        <f>ROUND(I391*H391,2)</f>
        <v>0</v>
      </c>
      <c r="K391" s="219" t="s">
        <v>149</v>
      </c>
      <c r="L391" s="72"/>
      <c r="M391" s="224" t="s">
        <v>30</v>
      </c>
      <c r="N391" s="225" t="s">
        <v>45</v>
      </c>
      <c r="O391" s="47"/>
      <c r="P391" s="226">
        <f>O391*H391</f>
        <v>0</v>
      </c>
      <c r="Q391" s="226">
        <v>0.0082500000000000004</v>
      </c>
      <c r="R391" s="226">
        <f>Q391*H391</f>
        <v>0.0041250000000000002</v>
      </c>
      <c r="S391" s="226">
        <v>0</v>
      </c>
      <c r="T391" s="227">
        <f>S391*H391</f>
        <v>0</v>
      </c>
      <c r="AR391" s="24" t="s">
        <v>150</v>
      </c>
      <c r="AT391" s="24" t="s">
        <v>145</v>
      </c>
      <c r="AU391" s="24" t="s">
        <v>84</v>
      </c>
      <c r="AY391" s="24" t="s">
        <v>143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24" t="s">
        <v>82</v>
      </c>
      <c r="BK391" s="228">
        <f>ROUND(I391*H391,2)</f>
        <v>0</v>
      </c>
      <c r="BL391" s="24" t="s">
        <v>150</v>
      </c>
      <c r="BM391" s="24" t="s">
        <v>521</v>
      </c>
    </row>
    <row r="392" s="11" customFormat="1">
      <c r="B392" s="229"/>
      <c r="C392" s="230"/>
      <c r="D392" s="231" t="s">
        <v>152</v>
      </c>
      <c r="E392" s="232" t="s">
        <v>30</v>
      </c>
      <c r="F392" s="233" t="s">
        <v>522</v>
      </c>
      <c r="G392" s="230"/>
      <c r="H392" s="232" t="s">
        <v>30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AT392" s="239" t="s">
        <v>152</v>
      </c>
      <c r="AU392" s="239" t="s">
        <v>84</v>
      </c>
      <c r="AV392" s="11" t="s">
        <v>82</v>
      </c>
      <c r="AW392" s="11" t="s">
        <v>37</v>
      </c>
      <c r="AX392" s="11" t="s">
        <v>74</v>
      </c>
      <c r="AY392" s="239" t="s">
        <v>143</v>
      </c>
    </row>
    <row r="393" s="11" customFormat="1">
      <c r="B393" s="229"/>
      <c r="C393" s="230"/>
      <c r="D393" s="231" t="s">
        <v>152</v>
      </c>
      <c r="E393" s="232" t="s">
        <v>30</v>
      </c>
      <c r="F393" s="233" t="s">
        <v>523</v>
      </c>
      <c r="G393" s="230"/>
      <c r="H393" s="232" t="s">
        <v>30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AT393" s="239" t="s">
        <v>152</v>
      </c>
      <c r="AU393" s="239" t="s">
        <v>84</v>
      </c>
      <c r="AV393" s="11" t="s">
        <v>82</v>
      </c>
      <c r="AW393" s="11" t="s">
        <v>37</v>
      </c>
      <c r="AX393" s="11" t="s">
        <v>74</v>
      </c>
      <c r="AY393" s="239" t="s">
        <v>143</v>
      </c>
    </row>
    <row r="394" s="12" customFormat="1">
      <c r="B394" s="240"/>
      <c r="C394" s="241"/>
      <c r="D394" s="231" t="s">
        <v>152</v>
      </c>
      <c r="E394" s="242" t="s">
        <v>30</v>
      </c>
      <c r="F394" s="243" t="s">
        <v>524</v>
      </c>
      <c r="G394" s="241"/>
      <c r="H394" s="244">
        <v>0.5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AT394" s="250" t="s">
        <v>152</v>
      </c>
      <c r="AU394" s="250" t="s">
        <v>84</v>
      </c>
      <c r="AV394" s="12" t="s">
        <v>84</v>
      </c>
      <c r="AW394" s="12" t="s">
        <v>37</v>
      </c>
      <c r="AX394" s="12" t="s">
        <v>82</v>
      </c>
      <c r="AY394" s="250" t="s">
        <v>143</v>
      </c>
    </row>
    <row r="395" s="1" customFormat="1" ht="16.5" customHeight="1">
      <c r="B395" s="46"/>
      <c r="C395" s="273" t="s">
        <v>525</v>
      </c>
      <c r="D395" s="273" t="s">
        <v>195</v>
      </c>
      <c r="E395" s="274" t="s">
        <v>526</v>
      </c>
      <c r="F395" s="275" t="s">
        <v>527</v>
      </c>
      <c r="G395" s="276" t="s">
        <v>209</v>
      </c>
      <c r="H395" s="277">
        <v>0.51000000000000001</v>
      </c>
      <c r="I395" s="278"/>
      <c r="J395" s="279">
        <f>ROUND(I395*H395,2)</f>
        <v>0</v>
      </c>
      <c r="K395" s="275" t="s">
        <v>149</v>
      </c>
      <c r="L395" s="280"/>
      <c r="M395" s="281" t="s">
        <v>30</v>
      </c>
      <c r="N395" s="282" t="s">
        <v>45</v>
      </c>
      <c r="O395" s="47"/>
      <c r="P395" s="226">
        <f>O395*H395</f>
        <v>0</v>
      </c>
      <c r="Q395" s="226">
        <v>0.00059999999999999995</v>
      </c>
      <c r="R395" s="226">
        <f>Q395*H395</f>
        <v>0.00030599999999999996</v>
      </c>
      <c r="S395" s="226">
        <v>0</v>
      </c>
      <c r="T395" s="227">
        <f>S395*H395</f>
        <v>0</v>
      </c>
      <c r="AR395" s="24" t="s">
        <v>363</v>
      </c>
      <c r="AT395" s="24" t="s">
        <v>195</v>
      </c>
      <c r="AU395" s="24" t="s">
        <v>84</v>
      </c>
      <c r="AY395" s="24" t="s">
        <v>143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24" t="s">
        <v>82</v>
      </c>
      <c r="BK395" s="228">
        <f>ROUND(I395*H395,2)</f>
        <v>0</v>
      </c>
      <c r="BL395" s="24" t="s">
        <v>251</v>
      </c>
      <c r="BM395" s="24" t="s">
        <v>528</v>
      </c>
    </row>
    <row r="396" s="11" customFormat="1">
      <c r="B396" s="229"/>
      <c r="C396" s="230"/>
      <c r="D396" s="231" t="s">
        <v>152</v>
      </c>
      <c r="E396" s="232" t="s">
        <v>30</v>
      </c>
      <c r="F396" s="233" t="s">
        <v>529</v>
      </c>
      <c r="G396" s="230"/>
      <c r="H396" s="232" t="s">
        <v>30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AT396" s="239" t="s">
        <v>152</v>
      </c>
      <c r="AU396" s="239" t="s">
        <v>84</v>
      </c>
      <c r="AV396" s="11" t="s">
        <v>82</v>
      </c>
      <c r="AW396" s="11" t="s">
        <v>37</v>
      </c>
      <c r="AX396" s="11" t="s">
        <v>74</v>
      </c>
      <c r="AY396" s="239" t="s">
        <v>143</v>
      </c>
    </row>
    <row r="397" s="11" customFormat="1">
      <c r="B397" s="229"/>
      <c r="C397" s="230"/>
      <c r="D397" s="231" t="s">
        <v>152</v>
      </c>
      <c r="E397" s="232" t="s">
        <v>30</v>
      </c>
      <c r="F397" s="233" t="s">
        <v>530</v>
      </c>
      <c r="G397" s="230"/>
      <c r="H397" s="232" t="s">
        <v>30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AT397" s="239" t="s">
        <v>152</v>
      </c>
      <c r="AU397" s="239" t="s">
        <v>84</v>
      </c>
      <c r="AV397" s="11" t="s">
        <v>82</v>
      </c>
      <c r="AW397" s="11" t="s">
        <v>37</v>
      </c>
      <c r="AX397" s="11" t="s">
        <v>74</v>
      </c>
      <c r="AY397" s="239" t="s">
        <v>143</v>
      </c>
    </row>
    <row r="398" s="12" customFormat="1">
      <c r="B398" s="240"/>
      <c r="C398" s="241"/>
      <c r="D398" s="231" t="s">
        <v>152</v>
      </c>
      <c r="E398" s="242" t="s">
        <v>30</v>
      </c>
      <c r="F398" s="243" t="s">
        <v>531</v>
      </c>
      <c r="G398" s="241"/>
      <c r="H398" s="244">
        <v>0.51000000000000001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AT398" s="250" t="s">
        <v>152</v>
      </c>
      <c r="AU398" s="250" t="s">
        <v>84</v>
      </c>
      <c r="AV398" s="12" t="s">
        <v>84</v>
      </c>
      <c r="AW398" s="12" t="s">
        <v>37</v>
      </c>
      <c r="AX398" s="12" t="s">
        <v>82</v>
      </c>
      <c r="AY398" s="250" t="s">
        <v>143</v>
      </c>
    </row>
    <row r="399" s="1" customFormat="1" ht="25.5" customHeight="1">
      <c r="B399" s="46"/>
      <c r="C399" s="217" t="s">
        <v>532</v>
      </c>
      <c r="D399" s="217" t="s">
        <v>145</v>
      </c>
      <c r="E399" s="218" t="s">
        <v>533</v>
      </c>
      <c r="F399" s="219" t="s">
        <v>534</v>
      </c>
      <c r="G399" s="220" t="s">
        <v>209</v>
      </c>
      <c r="H399" s="221">
        <v>4</v>
      </c>
      <c r="I399" s="222"/>
      <c r="J399" s="223">
        <f>ROUND(I399*H399,2)</f>
        <v>0</v>
      </c>
      <c r="K399" s="219" t="s">
        <v>149</v>
      </c>
      <c r="L399" s="72"/>
      <c r="M399" s="224" t="s">
        <v>30</v>
      </c>
      <c r="N399" s="225" t="s">
        <v>45</v>
      </c>
      <c r="O399" s="47"/>
      <c r="P399" s="226">
        <f>O399*H399</f>
        <v>0</v>
      </c>
      <c r="Q399" s="226">
        <v>0.0083199999999999993</v>
      </c>
      <c r="R399" s="226">
        <f>Q399*H399</f>
        <v>0.033279999999999997</v>
      </c>
      <c r="S399" s="226">
        <v>0</v>
      </c>
      <c r="T399" s="227">
        <f>S399*H399</f>
        <v>0</v>
      </c>
      <c r="AR399" s="24" t="s">
        <v>150</v>
      </c>
      <c r="AT399" s="24" t="s">
        <v>145</v>
      </c>
      <c r="AU399" s="24" t="s">
        <v>84</v>
      </c>
      <c r="AY399" s="24" t="s">
        <v>143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24" t="s">
        <v>82</v>
      </c>
      <c r="BK399" s="228">
        <f>ROUND(I399*H399,2)</f>
        <v>0</v>
      </c>
      <c r="BL399" s="24" t="s">
        <v>150</v>
      </c>
      <c r="BM399" s="24" t="s">
        <v>535</v>
      </c>
    </row>
    <row r="400" s="11" customFormat="1">
      <c r="B400" s="229"/>
      <c r="C400" s="230"/>
      <c r="D400" s="231" t="s">
        <v>152</v>
      </c>
      <c r="E400" s="232" t="s">
        <v>30</v>
      </c>
      <c r="F400" s="233" t="s">
        <v>536</v>
      </c>
      <c r="G400" s="230"/>
      <c r="H400" s="232" t="s">
        <v>30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AT400" s="239" t="s">
        <v>152</v>
      </c>
      <c r="AU400" s="239" t="s">
        <v>84</v>
      </c>
      <c r="AV400" s="11" t="s">
        <v>82</v>
      </c>
      <c r="AW400" s="11" t="s">
        <v>37</v>
      </c>
      <c r="AX400" s="11" t="s">
        <v>74</v>
      </c>
      <c r="AY400" s="239" t="s">
        <v>143</v>
      </c>
    </row>
    <row r="401" s="11" customFormat="1">
      <c r="B401" s="229"/>
      <c r="C401" s="230"/>
      <c r="D401" s="231" t="s">
        <v>152</v>
      </c>
      <c r="E401" s="232" t="s">
        <v>30</v>
      </c>
      <c r="F401" s="233" t="s">
        <v>537</v>
      </c>
      <c r="G401" s="230"/>
      <c r="H401" s="232" t="s">
        <v>30</v>
      </c>
      <c r="I401" s="234"/>
      <c r="J401" s="230"/>
      <c r="K401" s="230"/>
      <c r="L401" s="235"/>
      <c r="M401" s="236"/>
      <c r="N401" s="237"/>
      <c r="O401" s="237"/>
      <c r="P401" s="237"/>
      <c r="Q401" s="237"/>
      <c r="R401" s="237"/>
      <c r="S401" s="237"/>
      <c r="T401" s="238"/>
      <c r="AT401" s="239" t="s">
        <v>152</v>
      </c>
      <c r="AU401" s="239" t="s">
        <v>84</v>
      </c>
      <c r="AV401" s="11" t="s">
        <v>82</v>
      </c>
      <c r="AW401" s="11" t="s">
        <v>37</v>
      </c>
      <c r="AX401" s="11" t="s">
        <v>74</v>
      </c>
      <c r="AY401" s="239" t="s">
        <v>143</v>
      </c>
    </row>
    <row r="402" s="11" customFormat="1">
      <c r="B402" s="229"/>
      <c r="C402" s="230"/>
      <c r="D402" s="231" t="s">
        <v>152</v>
      </c>
      <c r="E402" s="232" t="s">
        <v>30</v>
      </c>
      <c r="F402" s="233" t="s">
        <v>538</v>
      </c>
      <c r="G402" s="230"/>
      <c r="H402" s="232" t="s">
        <v>30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AT402" s="239" t="s">
        <v>152</v>
      </c>
      <c r="AU402" s="239" t="s">
        <v>84</v>
      </c>
      <c r="AV402" s="11" t="s">
        <v>82</v>
      </c>
      <c r="AW402" s="11" t="s">
        <v>37</v>
      </c>
      <c r="AX402" s="11" t="s">
        <v>74</v>
      </c>
      <c r="AY402" s="239" t="s">
        <v>143</v>
      </c>
    </row>
    <row r="403" s="11" customFormat="1">
      <c r="B403" s="229"/>
      <c r="C403" s="230"/>
      <c r="D403" s="231" t="s">
        <v>152</v>
      </c>
      <c r="E403" s="232" t="s">
        <v>30</v>
      </c>
      <c r="F403" s="233" t="s">
        <v>539</v>
      </c>
      <c r="G403" s="230"/>
      <c r="H403" s="232" t="s">
        <v>30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AT403" s="239" t="s">
        <v>152</v>
      </c>
      <c r="AU403" s="239" t="s">
        <v>84</v>
      </c>
      <c r="AV403" s="11" t="s">
        <v>82</v>
      </c>
      <c r="AW403" s="11" t="s">
        <v>37</v>
      </c>
      <c r="AX403" s="11" t="s">
        <v>74</v>
      </c>
      <c r="AY403" s="239" t="s">
        <v>143</v>
      </c>
    </row>
    <row r="404" s="12" customFormat="1">
      <c r="B404" s="240"/>
      <c r="C404" s="241"/>
      <c r="D404" s="231" t="s">
        <v>152</v>
      </c>
      <c r="E404" s="242" t="s">
        <v>30</v>
      </c>
      <c r="F404" s="243" t="s">
        <v>540</v>
      </c>
      <c r="G404" s="241"/>
      <c r="H404" s="244">
        <v>4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AT404" s="250" t="s">
        <v>152</v>
      </c>
      <c r="AU404" s="250" t="s">
        <v>84</v>
      </c>
      <c r="AV404" s="12" t="s">
        <v>84</v>
      </c>
      <c r="AW404" s="12" t="s">
        <v>37</v>
      </c>
      <c r="AX404" s="12" t="s">
        <v>82</v>
      </c>
      <c r="AY404" s="250" t="s">
        <v>143</v>
      </c>
    </row>
    <row r="405" s="1" customFormat="1" ht="25.5" customHeight="1">
      <c r="B405" s="46"/>
      <c r="C405" s="217" t="s">
        <v>541</v>
      </c>
      <c r="D405" s="217" t="s">
        <v>145</v>
      </c>
      <c r="E405" s="218" t="s">
        <v>542</v>
      </c>
      <c r="F405" s="219" t="s">
        <v>543</v>
      </c>
      <c r="G405" s="220" t="s">
        <v>209</v>
      </c>
      <c r="H405" s="221">
        <v>4</v>
      </c>
      <c r="I405" s="222"/>
      <c r="J405" s="223">
        <f>ROUND(I405*H405,2)</f>
        <v>0</v>
      </c>
      <c r="K405" s="219" t="s">
        <v>149</v>
      </c>
      <c r="L405" s="72"/>
      <c r="M405" s="224" t="s">
        <v>30</v>
      </c>
      <c r="N405" s="225" t="s">
        <v>45</v>
      </c>
      <c r="O405" s="47"/>
      <c r="P405" s="226">
        <f>O405*H405</f>
        <v>0</v>
      </c>
      <c r="Q405" s="226">
        <v>0.0066400000000000001</v>
      </c>
      <c r="R405" s="226">
        <f>Q405*H405</f>
        <v>0.02656</v>
      </c>
      <c r="S405" s="226">
        <v>0</v>
      </c>
      <c r="T405" s="227">
        <f>S405*H405</f>
        <v>0</v>
      </c>
      <c r="AR405" s="24" t="s">
        <v>150</v>
      </c>
      <c r="AT405" s="24" t="s">
        <v>145</v>
      </c>
      <c r="AU405" s="24" t="s">
        <v>84</v>
      </c>
      <c r="AY405" s="24" t="s">
        <v>143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24" t="s">
        <v>82</v>
      </c>
      <c r="BK405" s="228">
        <f>ROUND(I405*H405,2)</f>
        <v>0</v>
      </c>
      <c r="BL405" s="24" t="s">
        <v>150</v>
      </c>
      <c r="BM405" s="24" t="s">
        <v>544</v>
      </c>
    </row>
    <row r="406" s="11" customFormat="1">
      <c r="B406" s="229"/>
      <c r="C406" s="230"/>
      <c r="D406" s="231" t="s">
        <v>152</v>
      </c>
      <c r="E406" s="232" t="s">
        <v>30</v>
      </c>
      <c r="F406" s="233" t="s">
        <v>536</v>
      </c>
      <c r="G406" s="230"/>
      <c r="H406" s="232" t="s">
        <v>30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AT406" s="239" t="s">
        <v>152</v>
      </c>
      <c r="AU406" s="239" t="s">
        <v>84</v>
      </c>
      <c r="AV406" s="11" t="s">
        <v>82</v>
      </c>
      <c r="AW406" s="11" t="s">
        <v>37</v>
      </c>
      <c r="AX406" s="11" t="s">
        <v>74</v>
      </c>
      <c r="AY406" s="239" t="s">
        <v>143</v>
      </c>
    </row>
    <row r="407" s="11" customFormat="1">
      <c r="B407" s="229"/>
      <c r="C407" s="230"/>
      <c r="D407" s="231" t="s">
        <v>152</v>
      </c>
      <c r="E407" s="232" t="s">
        <v>30</v>
      </c>
      <c r="F407" s="233" t="s">
        <v>537</v>
      </c>
      <c r="G407" s="230"/>
      <c r="H407" s="232" t="s">
        <v>30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AT407" s="239" t="s">
        <v>152</v>
      </c>
      <c r="AU407" s="239" t="s">
        <v>84</v>
      </c>
      <c r="AV407" s="11" t="s">
        <v>82</v>
      </c>
      <c r="AW407" s="11" t="s">
        <v>37</v>
      </c>
      <c r="AX407" s="11" t="s">
        <v>74</v>
      </c>
      <c r="AY407" s="239" t="s">
        <v>143</v>
      </c>
    </row>
    <row r="408" s="11" customFormat="1">
      <c r="B408" s="229"/>
      <c r="C408" s="230"/>
      <c r="D408" s="231" t="s">
        <v>152</v>
      </c>
      <c r="E408" s="232" t="s">
        <v>30</v>
      </c>
      <c r="F408" s="233" t="s">
        <v>538</v>
      </c>
      <c r="G408" s="230"/>
      <c r="H408" s="232" t="s">
        <v>30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AT408" s="239" t="s">
        <v>152</v>
      </c>
      <c r="AU408" s="239" t="s">
        <v>84</v>
      </c>
      <c r="AV408" s="11" t="s">
        <v>82</v>
      </c>
      <c r="AW408" s="11" t="s">
        <v>37</v>
      </c>
      <c r="AX408" s="11" t="s">
        <v>74</v>
      </c>
      <c r="AY408" s="239" t="s">
        <v>143</v>
      </c>
    </row>
    <row r="409" s="11" customFormat="1">
      <c r="B409" s="229"/>
      <c r="C409" s="230"/>
      <c r="D409" s="231" t="s">
        <v>152</v>
      </c>
      <c r="E409" s="232" t="s">
        <v>30</v>
      </c>
      <c r="F409" s="233" t="s">
        <v>545</v>
      </c>
      <c r="G409" s="230"/>
      <c r="H409" s="232" t="s">
        <v>30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AT409" s="239" t="s">
        <v>152</v>
      </c>
      <c r="AU409" s="239" t="s">
        <v>84</v>
      </c>
      <c r="AV409" s="11" t="s">
        <v>82</v>
      </c>
      <c r="AW409" s="11" t="s">
        <v>37</v>
      </c>
      <c r="AX409" s="11" t="s">
        <v>74</v>
      </c>
      <c r="AY409" s="239" t="s">
        <v>143</v>
      </c>
    </row>
    <row r="410" s="12" customFormat="1">
      <c r="B410" s="240"/>
      <c r="C410" s="241"/>
      <c r="D410" s="231" t="s">
        <v>152</v>
      </c>
      <c r="E410" s="242" t="s">
        <v>30</v>
      </c>
      <c r="F410" s="243" t="s">
        <v>540</v>
      </c>
      <c r="G410" s="241"/>
      <c r="H410" s="244">
        <v>4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AT410" s="250" t="s">
        <v>152</v>
      </c>
      <c r="AU410" s="250" t="s">
        <v>84</v>
      </c>
      <c r="AV410" s="12" t="s">
        <v>84</v>
      </c>
      <c r="AW410" s="12" t="s">
        <v>37</v>
      </c>
      <c r="AX410" s="12" t="s">
        <v>82</v>
      </c>
      <c r="AY410" s="250" t="s">
        <v>143</v>
      </c>
    </row>
    <row r="411" s="1" customFormat="1" ht="25.5" customHeight="1">
      <c r="B411" s="46"/>
      <c r="C411" s="217" t="s">
        <v>546</v>
      </c>
      <c r="D411" s="217" t="s">
        <v>145</v>
      </c>
      <c r="E411" s="218" t="s">
        <v>547</v>
      </c>
      <c r="F411" s="219" t="s">
        <v>548</v>
      </c>
      <c r="G411" s="220" t="s">
        <v>209</v>
      </c>
      <c r="H411" s="221">
        <v>37</v>
      </c>
      <c r="I411" s="222"/>
      <c r="J411" s="223">
        <f>ROUND(I411*H411,2)</f>
        <v>0</v>
      </c>
      <c r="K411" s="219" t="s">
        <v>149</v>
      </c>
      <c r="L411" s="72"/>
      <c r="M411" s="224" t="s">
        <v>30</v>
      </c>
      <c r="N411" s="225" t="s">
        <v>45</v>
      </c>
      <c r="O411" s="47"/>
      <c r="P411" s="226">
        <f>O411*H411</f>
        <v>0</v>
      </c>
      <c r="Q411" s="226">
        <v>0.0085000000000000006</v>
      </c>
      <c r="R411" s="226">
        <f>Q411*H411</f>
        <v>0.3145</v>
      </c>
      <c r="S411" s="226">
        <v>0</v>
      </c>
      <c r="T411" s="227">
        <f>S411*H411</f>
        <v>0</v>
      </c>
      <c r="AR411" s="24" t="s">
        <v>150</v>
      </c>
      <c r="AT411" s="24" t="s">
        <v>145</v>
      </c>
      <c r="AU411" s="24" t="s">
        <v>84</v>
      </c>
      <c r="AY411" s="24" t="s">
        <v>143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24" t="s">
        <v>82</v>
      </c>
      <c r="BK411" s="228">
        <f>ROUND(I411*H411,2)</f>
        <v>0</v>
      </c>
      <c r="BL411" s="24" t="s">
        <v>150</v>
      </c>
      <c r="BM411" s="24" t="s">
        <v>549</v>
      </c>
    </row>
    <row r="412" s="11" customFormat="1">
      <c r="B412" s="229"/>
      <c r="C412" s="230"/>
      <c r="D412" s="231" t="s">
        <v>152</v>
      </c>
      <c r="E412" s="232" t="s">
        <v>30</v>
      </c>
      <c r="F412" s="233" t="s">
        <v>536</v>
      </c>
      <c r="G412" s="230"/>
      <c r="H412" s="232" t="s">
        <v>30</v>
      </c>
      <c r="I412" s="234"/>
      <c r="J412" s="230"/>
      <c r="K412" s="230"/>
      <c r="L412" s="235"/>
      <c r="M412" s="236"/>
      <c r="N412" s="237"/>
      <c r="O412" s="237"/>
      <c r="P412" s="237"/>
      <c r="Q412" s="237"/>
      <c r="R412" s="237"/>
      <c r="S412" s="237"/>
      <c r="T412" s="238"/>
      <c r="AT412" s="239" t="s">
        <v>152</v>
      </c>
      <c r="AU412" s="239" t="s">
        <v>84</v>
      </c>
      <c r="AV412" s="11" t="s">
        <v>82</v>
      </c>
      <c r="AW412" s="11" t="s">
        <v>37</v>
      </c>
      <c r="AX412" s="11" t="s">
        <v>74</v>
      </c>
      <c r="AY412" s="239" t="s">
        <v>143</v>
      </c>
    </row>
    <row r="413" s="11" customFormat="1">
      <c r="B413" s="229"/>
      <c r="C413" s="230"/>
      <c r="D413" s="231" t="s">
        <v>152</v>
      </c>
      <c r="E413" s="232" t="s">
        <v>30</v>
      </c>
      <c r="F413" s="233" t="s">
        <v>550</v>
      </c>
      <c r="G413" s="230"/>
      <c r="H413" s="232" t="s">
        <v>30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AT413" s="239" t="s">
        <v>152</v>
      </c>
      <c r="AU413" s="239" t="s">
        <v>84</v>
      </c>
      <c r="AV413" s="11" t="s">
        <v>82</v>
      </c>
      <c r="AW413" s="11" t="s">
        <v>37</v>
      </c>
      <c r="AX413" s="11" t="s">
        <v>74</v>
      </c>
      <c r="AY413" s="239" t="s">
        <v>143</v>
      </c>
    </row>
    <row r="414" s="12" customFormat="1">
      <c r="B414" s="240"/>
      <c r="C414" s="241"/>
      <c r="D414" s="231" t="s">
        <v>152</v>
      </c>
      <c r="E414" s="242" t="s">
        <v>30</v>
      </c>
      <c r="F414" s="243" t="s">
        <v>551</v>
      </c>
      <c r="G414" s="241"/>
      <c r="H414" s="244">
        <v>20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AT414" s="250" t="s">
        <v>152</v>
      </c>
      <c r="AU414" s="250" t="s">
        <v>84</v>
      </c>
      <c r="AV414" s="12" t="s">
        <v>84</v>
      </c>
      <c r="AW414" s="12" t="s">
        <v>37</v>
      </c>
      <c r="AX414" s="12" t="s">
        <v>74</v>
      </c>
      <c r="AY414" s="250" t="s">
        <v>143</v>
      </c>
    </row>
    <row r="415" s="13" customFormat="1">
      <c r="B415" s="251"/>
      <c r="C415" s="252"/>
      <c r="D415" s="231" t="s">
        <v>152</v>
      </c>
      <c r="E415" s="253" t="s">
        <v>30</v>
      </c>
      <c r="F415" s="254" t="s">
        <v>497</v>
      </c>
      <c r="G415" s="252"/>
      <c r="H415" s="255">
        <v>20</v>
      </c>
      <c r="I415" s="256"/>
      <c r="J415" s="252"/>
      <c r="K415" s="252"/>
      <c r="L415" s="257"/>
      <c r="M415" s="258"/>
      <c r="N415" s="259"/>
      <c r="O415" s="259"/>
      <c r="P415" s="259"/>
      <c r="Q415" s="259"/>
      <c r="R415" s="259"/>
      <c r="S415" s="259"/>
      <c r="T415" s="260"/>
      <c r="AT415" s="261" t="s">
        <v>152</v>
      </c>
      <c r="AU415" s="261" t="s">
        <v>84</v>
      </c>
      <c r="AV415" s="13" t="s">
        <v>159</v>
      </c>
      <c r="AW415" s="13" t="s">
        <v>37</v>
      </c>
      <c r="AX415" s="13" t="s">
        <v>74</v>
      </c>
      <c r="AY415" s="261" t="s">
        <v>143</v>
      </c>
    </row>
    <row r="416" s="11" customFormat="1">
      <c r="B416" s="229"/>
      <c r="C416" s="230"/>
      <c r="D416" s="231" t="s">
        <v>152</v>
      </c>
      <c r="E416" s="232" t="s">
        <v>30</v>
      </c>
      <c r="F416" s="233" t="s">
        <v>552</v>
      </c>
      <c r="G416" s="230"/>
      <c r="H416" s="232" t="s">
        <v>30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AT416" s="239" t="s">
        <v>152</v>
      </c>
      <c r="AU416" s="239" t="s">
        <v>84</v>
      </c>
      <c r="AV416" s="11" t="s">
        <v>82</v>
      </c>
      <c r="AW416" s="11" t="s">
        <v>37</v>
      </c>
      <c r="AX416" s="11" t="s">
        <v>74</v>
      </c>
      <c r="AY416" s="239" t="s">
        <v>143</v>
      </c>
    </row>
    <row r="417" s="11" customFormat="1">
      <c r="B417" s="229"/>
      <c r="C417" s="230"/>
      <c r="D417" s="231" t="s">
        <v>152</v>
      </c>
      <c r="E417" s="232" t="s">
        <v>30</v>
      </c>
      <c r="F417" s="233" t="s">
        <v>553</v>
      </c>
      <c r="G417" s="230"/>
      <c r="H417" s="232" t="s">
        <v>30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AT417" s="239" t="s">
        <v>152</v>
      </c>
      <c r="AU417" s="239" t="s">
        <v>84</v>
      </c>
      <c r="AV417" s="11" t="s">
        <v>82</v>
      </c>
      <c r="AW417" s="11" t="s">
        <v>37</v>
      </c>
      <c r="AX417" s="11" t="s">
        <v>74</v>
      </c>
      <c r="AY417" s="239" t="s">
        <v>143</v>
      </c>
    </row>
    <row r="418" s="12" customFormat="1">
      <c r="B418" s="240"/>
      <c r="C418" s="241"/>
      <c r="D418" s="231" t="s">
        <v>152</v>
      </c>
      <c r="E418" s="242" t="s">
        <v>30</v>
      </c>
      <c r="F418" s="243" t="s">
        <v>554</v>
      </c>
      <c r="G418" s="241"/>
      <c r="H418" s="244">
        <v>17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AT418" s="250" t="s">
        <v>152</v>
      </c>
      <c r="AU418" s="250" t="s">
        <v>84</v>
      </c>
      <c r="AV418" s="12" t="s">
        <v>84</v>
      </c>
      <c r="AW418" s="12" t="s">
        <v>37</v>
      </c>
      <c r="AX418" s="12" t="s">
        <v>74</v>
      </c>
      <c r="AY418" s="250" t="s">
        <v>143</v>
      </c>
    </row>
    <row r="419" s="13" customFormat="1">
      <c r="B419" s="251"/>
      <c r="C419" s="252"/>
      <c r="D419" s="231" t="s">
        <v>152</v>
      </c>
      <c r="E419" s="253" t="s">
        <v>30</v>
      </c>
      <c r="F419" s="254" t="s">
        <v>500</v>
      </c>
      <c r="G419" s="252"/>
      <c r="H419" s="255">
        <v>17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AT419" s="261" t="s">
        <v>152</v>
      </c>
      <c r="AU419" s="261" t="s">
        <v>84</v>
      </c>
      <c r="AV419" s="13" t="s">
        <v>159</v>
      </c>
      <c r="AW419" s="13" t="s">
        <v>37</v>
      </c>
      <c r="AX419" s="13" t="s">
        <v>74</v>
      </c>
      <c r="AY419" s="261" t="s">
        <v>143</v>
      </c>
    </row>
    <row r="420" s="14" customFormat="1">
      <c r="B420" s="262"/>
      <c r="C420" s="263"/>
      <c r="D420" s="231" t="s">
        <v>152</v>
      </c>
      <c r="E420" s="264" t="s">
        <v>30</v>
      </c>
      <c r="F420" s="265" t="s">
        <v>187</v>
      </c>
      <c r="G420" s="263"/>
      <c r="H420" s="266">
        <v>37</v>
      </c>
      <c r="I420" s="267"/>
      <c r="J420" s="263"/>
      <c r="K420" s="263"/>
      <c r="L420" s="268"/>
      <c r="M420" s="269"/>
      <c r="N420" s="270"/>
      <c r="O420" s="270"/>
      <c r="P420" s="270"/>
      <c r="Q420" s="270"/>
      <c r="R420" s="270"/>
      <c r="S420" s="270"/>
      <c r="T420" s="271"/>
      <c r="AT420" s="272" t="s">
        <v>152</v>
      </c>
      <c r="AU420" s="272" t="s">
        <v>84</v>
      </c>
      <c r="AV420" s="14" t="s">
        <v>150</v>
      </c>
      <c r="AW420" s="14" t="s">
        <v>37</v>
      </c>
      <c r="AX420" s="14" t="s">
        <v>82</v>
      </c>
      <c r="AY420" s="272" t="s">
        <v>143</v>
      </c>
    </row>
    <row r="421" s="1" customFormat="1" ht="25.5" customHeight="1">
      <c r="B421" s="46"/>
      <c r="C421" s="217" t="s">
        <v>555</v>
      </c>
      <c r="D421" s="217" t="s">
        <v>145</v>
      </c>
      <c r="E421" s="218" t="s">
        <v>556</v>
      </c>
      <c r="F421" s="219" t="s">
        <v>557</v>
      </c>
      <c r="G421" s="220" t="s">
        <v>209</v>
      </c>
      <c r="H421" s="221">
        <v>17</v>
      </c>
      <c r="I421" s="222"/>
      <c r="J421" s="223">
        <f>ROUND(I421*H421,2)</f>
        <v>0</v>
      </c>
      <c r="K421" s="219" t="s">
        <v>149</v>
      </c>
      <c r="L421" s="72"/>
      <c r="M421" s="224" t="s">
        <v>30</v>
      </c>
      <c r="N421" s="225" t="s">
        <v>45</v>
      </c>
      <c r="O421" s="47"/>
      <c r="P421" s="226">
        <f>O421*H421</f>
        <v>0</v>
      </c>
      <c r="Q421" s="226">
        <v>0.0067000000000000002</v>
      </c>
      <c r="R421" s="226">
        <f>Q421*H421</f>
        <v>0.1139</v>
      </c>
      <c r="S421" s="226">
        <v>0</v>
      </c>
      <c r="T421" s="227">
        <f>S421*H421</f>
        <v>0</v>
      </c>
      <c r="AR421" s="24" t="s">
        <v>150</v>
      </c>
      <c r="AT421" s="24" t="s">
        <v>145</v>
      </c>
      <c r="AU421" s="24" t="s">
        <v>84</v>
      </c>
      <c r="AY421" s="24" t="s">
        <v>143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24" t="s">
        <v>82</v>
      </c>
      <c r="BK421" s="228">
        <f>ROUND(I421*H421,2)</f>
        <v>0</v>
      </c>
      <c r="BL421" s="24" t="s">
        <v>150</v>
      </c>
      <c r="BM421" s="24" t="s">
        <v>558</v>
      </c>
    </row>
    <row r="422" s="11" customFormat="1">
      <c r="B422" s="229"/>
      <c r="C422" s="230"/>
      <c r="D422" s="231" t="s">
        <v>152</v>
      </c>
      <c r="E422" s="232" t="s">
        <v>30</v>
      </c>
      <c r="F422" s="233" t="s">
        <v>552</v>
      </c>
      <c r="G422" s="230"/>
      <c r="H422" s="232" t="s">
        <v>30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AT422" s="239" t="s">
        <v>152</v>
      </c>
      <c r="AU422" s="239" t="s">
        <v>84</v>
      </c>
      <c r="AV422" s="11" t="s">
        <v>82</v>
      </c>
      <c r="AW422" s="11" t="s">
        <v>37</v>
      </c>
      <c r="AX422" s="11" t="s">
        <v>74</v>
      </c>
      <c r="AY422" s="239" t="s">
        <v>143</v>
      </c>
    </row>
    <row r="423" s="11" customFormat="1">
      <c r="B423" s="229"/>
      <c r="C423" s="230"/>
      <c r="D423" s="231" t="s">
        <v>152</v>
      </c>
      <c r="E423" s="232" t="s">
        <v>30</v>
      </c>
      <c r="F423" s="233" t="s">
        <v>553</v>
      </c>
      <c r="G423" s="230"/>
      <c r="H423" s="232" t="s">
        <v>30</v>
      </c>
      <c r="I423" s="234"/>
      <c r="J423" s="230"/>
      <c r="K423" s="230"/>
      <c r="L423" s="235"/>
      <c r="M423" s="236"/>
      <c r="N423" s="237"/>
      <c r="O423" s="237"/>
      <c r="P423" s="237"/>
      <c r="Q423" s="237"/>
      <c r="R423" s="237"/>
      <c r="S423" s="237"/>
      <c r="T423" s="238"/>
      <c r="AT423" s="239" t="s">
        <v>152</v>
      </c>
      <c r="AU423" s="239" t="s">
        <v>84</v>
      </c>
      <c r="AV423" s="11" t="s">
        <v>82</v>
      </c>
      <c r="AW423" s="11" t="s">
        <v>37</v>
      </c>
      <c r="AX423" s="11" t="s">
        <v>74</v>
      </c>
      <c r="AY423" s="239" t="s">
        <v>143</v>
      </c>
    </row>
    <row r="424" s="12" customFormat="1">
      <c r="B424" s="240"/>
      <c r="C424" s="241"/>
      <c r="D424" s="231" t="s">
        <v>152</v>
      </c>
      <c r="E424" s="242" t="s">
        <v>30</v>
      </c>
      <c r="F424" s="243" t="s">
        <v>554</v>
      </c>
      <c r="G424" s="241"/>
      <c r="H424" s="244">
        <v>17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AT424" s="250" t="s">
        <v>152</v>
      </c>
      <c r="AU424" s="250" t="s">
        <v>84</v>
      </c>
      <c r="AV424" s="12" t="s">
        <v>84</v>
      </c>
      <c r="AW424" s="12" t="s">
        <v>37</v>
      </c>
      <c r="AX424" s="12" t="s">
        <v>82</v>
      </c>
      <c r="AY424" s="250" t="s">
        <v>143</v>
      </c>
    </row>
    <row r="425" s="1" customFormat="1" ht="16.5" customHeight="1">
      <c r="B425" s="46"/>
      <c r="C425" s="273" t="s">
        <v>559</v>
      </c>
      <c r="D425" s="273" t="s">
        <v>195</v>
      </c>
      <c r="E425" s="274" t="s">
        <v>560</v>
      </c>
      <c r="F425" s="275" t="s">
        <v>561</v>
      </c>
      <c r="G425" s="276" t="s">
        <v>209</v>
      </c>
      <c r="H425" s="277">
        <v>56</v>
      </c>
      <c r="I425" s="278"/>
      <c r="J425" s="279">
        <f>ROUND(I425*H425,2)</f>
        <v>0</v>
      </c>
      <c r="K425" s="275" t="s">
        <v>149</v>
      </c>
      <c r="L425" s="280"/>
      <c r="M425" s="281" t="s">
        <v>30</v>
      </c>
      <c r="N425" s="282" t="s">
        <v>45</v>
      </c>
      <c r="O425" s="47"/>
      <c r="P425" s="226">
        <f>O425*H425</f>
        <v>0</v>
      </c>
      <c r="Q425" s="226">
        <v>0.0041000000000000003</v>
      </c>
      <c r="R425" s="226">
        <f>Q425*H425</f>
        <v>0.22960000000000003</v>
      </c>
      <c r="S425" s="226">
        <v>0</v>
      </c>
      <c r="T425" s="227">
        <f>S425*H425</f>
        <v>0</v>
      </c>
      <c r="AR425" s="24" t="s">
        <v>363</v>
      </c>
      <c r="AT425" s="24" t="s">
        <v>195</v>
      </c>
      <c r="AU425" s="24" t="s">
        <v>84</v>
      </c>
      <c r="AY425" s="24" t="s">
        <v>143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24" t="s">
        <v>82</v>
      </c>
      <c r="BK425" s="228">
        <f>ROUND(I425*H425,2)</f>
        <v>0</v>
      </c>
      <c r="BL425" s="24" t="s">
        <v>251</v>
      </c>
      <c r="BM425" s="24" t="s">
        <v>562</v>
      </c>
    </row>
    <row r="426" s="11" customFormat="1">
      <c r="B426" s="229"/>
      <c r="C426" s="230"/>
      <c r="D426" s="231" t="s">
        <v>152</v>
      </c>
      <c r="E426" s="232" t="s">
        <v>30</v>
      </c>
      <c r="F426" s="233" t="s">
        <v>529</v>
      </c>
      <c r="G426" s="230"/>
      <c r="H426" s="232" t="s">
        <v>30</v>
      </c>
      <c r="I426" s="234"/>
      <c r="J426" s="230"/>
      <c r="K426" s="230"/>
      <c r="L426" s="235"/>
      <c r="M426" s="236"/>
      <c r="N426" s="237"/>
      <c r="O426" s="237"/>
      <c r="P426" s="237"/>
      <c r="Q426" s="237"/>
      <c r="R426" s="237"/>
      <c r="S426" s="237"/>
      <c r="T426" s="238"/>
      <c r="AT426" s="239" t="s">
        <v>152</v>
      </c>
      <c r="AU426" s="239" t="s">
        <v>84</v>
      </c>
      <c r="AV426" s="11" t="s">
        <v>82</v>
      </c>
      <c r="AW426" s="11" t="s">
        <v>37</v>
      </c>
      <c r="AX426" s="11" t="s">
        <v>74</v>
      </c>
      <c r="AY426" s="239" t="s">
        <v>143</v>
      </c>
    </row>
    <row r="427" s="11" customFormat="1">
      <c r="B427" s="229"/>
      <c r="C427" s="230"/>
      <c r="D427" s="231" t="s">
        <v>152</v>
      </c>
      <c r="E427" s="232" t="s">
        <v>30</v>
      </c>
      <c r="F427" s="233" t="s">
        <v>563</v>
      </c>
      <c r="G427" s="230"/>
      <c r="H427" s="232" t="s">
        <v>30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AT427" s="239" t="s">
        <v>152</v>
      </c>
      <c r="AU427" s="239" t="s">
        <v>84</v>
      </c>
      <c r="AV427" s="11" t="s">
        <v>82</v>
      </c>
      <c r="AW427" s="11" t="s">
        <v>37</v>
      </c>
      <c r="AX427" s="11" t="s">
        <v>74</v>
      </c>
      <c r="AY427" s="239" t="s">
        <v>143</v>
      </c>
    </row>
    <row r="428" s="12" customFormat="1">
      <c r="B428" s="240"/>
      <c r="C428" s="241"/>
      <c r="D428" s="231" t="s">
        <v>152</v>
      </c>
      <c r="E428" s="242" t="s">
        <v>30</v>
      </c>
      <c r="F428" s="243" t="s">
        <v>564</v>
      </c>
      <c r="G428" s="241"/>
      <c r="H428" s="244">
        <v>38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AT428" s="250" t="s">
        <v>152</v>
      </c>
      <c r="AU428" s="250" t="s">
        <v>84</v>
      </c>
      <c r="AV428" s="12" t="s">
        <v>84</v>
      </c>
      <c r="AW428" s="12" t="s">
        <v>37</v>
      </c>
      <c r="AX428" s="12" t="s">
        <v>74</v>
      </c>
      <c r="AY428" s="250" t="s">
        <v>143</v>
      </c>
    </row>
    <row r="429" s="11" customFormat="1">
      <c r="B429" s="229"/>
      <c r="C429" s="230"/>
      <c r="D429" s="231" t="s">
        <v>152</v>
      </c>
      <c r="E429" s="232" t="s">
        <v>30</v>
      </c>
      <c r="F429" s="233" t="s">
        <v>565</v>
      </c>
      <c r="G429" s="230"/>
      <c r="H429" s="232" t="s">
        <v>30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AT429" s="239" t="s">
        <v>152</v>
      </c>
      <c r="AU429" s="239" t="s">
        <v>84</v>
      </c>
      <c r="AV429" s="11" t="s">
        <v>82</v>
      </c>
      <c r="AW429" s="11" t="s">
        <v>37</v>
      </c>
      <c r="AX429" s="11" t="s">
        <v>74</v>
      </c>
      <c r="AY429" s="239" t="s">
        <v>143</v>
      </c>
    </row>
    <row r="430" s="12" customFormat="1">
      <c r="B430" s="240"/>
      <c r="C430" s="241"/>
      <c r="D430" s="231" t="s">
        <v>152</v>
      </c>
      <c r="E430" s="242" t="s">
        <v>30</v>
      </c>
      <c r="F430" s="243" t="s">
        <v>566</v>
      </c>
      <c r="G430" s="241"/>
      <c r="H430" s="244">
        <v>18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AT430" s="250" t="s">
        <v>152</v>
      </c>
      <c r="AU430" s="250" t="s">
        <v>84</v>
      </c>
      <c r="AV430" s="12" t="s">
        <v>84</v>
      </c>
      <c r="AW430" s="12" t="s">
        <v>37</v>
      </c>
      <c r="AX430" s="12" t="s">
        <v>74</v>
      </c>
      <c r="AY430" s="250" t="s">
        <v>143</v>
      </c>
    </row>
    <row r="431" s="14" customFormat="1">
      <c r="B431" s="262"/>
      <c r="C431" s="263"/>
      <c r="D431" s="231" t="s">
        <v>152</v>
      </c>
      <c r="E431" s="264" t="s">
        <v>30</v>
      </c>
      <c r="F431" s="265" t="s">
        <v>187</v>
      </c>
      <c r="G431" s="263"/>
      <c r="H431" s="266">
        <v>56</v>
      </c>
      <c r="I431" s="267"/>
      <c r="J431" s="263"/>
      <c r="K431" s="263"/>
      <c r="L431" s="268"/>
      <c r="M431" s="269"/>
      <c r="N431" s="270"/>
      <c r="O431" s="270"/>
      <c r="P431" s="270"/>
      <c r="Q431" s="270"/>
      <c r="R431" s="270"/>
      <c r="S431" s="270"/>
      <c r="T431" s="271"/>
      <c r="AT431" s="272" t="s">
        <v>152</v>
      </c>
      <c r="AU431" s="272" t="s">
        <v>84</v>
      </c>
      <c r="AV431" s="14" t="s">
        <v>150</v>
      </c>
      <c r="AW431" s="14" t="s">
        <v>37</v>
      </c>
      <c r="AX431" s="14" t="s">
        <v>82</v>
      </c>
      <c r="AY431" s="272" t="s">
        <v>143</v>
      </c>
    </row>
    <row r="432" s="1" customFormat="1" ht="16.5" customHeight="1">
      <c r="B432" s="46"/>
      <c r="C432" s="273" t="s">
        <v>567</v>
      </c>
      <c r="D432" s="273" t="s">
        <v>195</v>
      </c>
      <c r="E432" s="274" t="s">
        <v>568</v>
      </c>
      <c r="F432" s="275" t="s">
        <v>569</v>
      </c>
      <c r="G432" s="276" t="s">
        <v>209</v>
      </c>
      <c r="H432" s="277">
        <v>4.5</v>
      </c>
      <c r="I432" s="278"/>
      <c r="J432" s="279">
        <f>ROUND(I432*H432,2)</f>
        <v>0</v>
      </c>
      <c r="K432" s="275" t="s">
        <v>149</v>
      </c>
      <c r="L432" s="280"/>
      <c r="M432" s="281" t="s">
        <v>30</v>
      </c>
      <c r="N432" s="282" t="s">
        <v>45</v>
      </c>
      <c r="O432" s="47"/>
      <c r="P432" s="226">
        <f>O432*H432</f>
        <v>0</v>
      </c>
      <c r="Q432" s="226">
        <v>0.0030000000000000001</v>
      </c>
      <c r="R432" s="226">
        <f>Q432*H432</f>
        <v>0.0135</v>
      </c>
      <c r="S432" s="226">
        <v>0</v>
      </c>
      <c r="T432" s="227">
        <f>S432*H432</f>
        <v>0</v>
      </c>
      <c r="AR432" s="24" t="s">
        <v>363</v>
      </c>
      <c r="AT432" s="24" t="s">
        <v>195</v>
      </c>
      <c r="AU432" s="24" t="s">
        <v>84</v>
      </c>
      <c r="AY432" s="24" t="s">
        <v>143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24" t="s">
        <v>82</v>
      </c>
      <c r="BK432" s="228">
        <f>ROUND(I432*H432,2)</f>
        <v>0</v>
      </c>
      <c r="BL432" s="24" t="s">
        <v>251</v>
      </c>
      <c r="BM432" s="24" t="s">
        <v>570</v>
      </c>
    </row>
    <row r="433" s="11" customFormat="1">
      <c r="B433" s="229"/>
      <c r="C433" s="230"/>
      <c r="D433" s="231" t="s">
        <v>152</v>
      </c>
      <c r="E433" s="232" t="s">
        <v>30</v>
      </c>
      <c r="F433" s="233" t="s">
        <v>529</v>
      </c>
      <c r="G433" s="230"/>
      <c r="H433" s="232" t="s">
        <v>30</v>
      </c>
      <c r="I433" s="234"/>
      <c r="J433" s="230"/>
      <c r="K433" s="230"/>
      <c r="L433" s="235"/>
      <c r="M433" s="236"/>
      <c r="N433" s="237"/>
      <c r="O433" s="237"/>
      <c r="P433" s="237"/>
      <c r="Q433" s="237"/>
      <c r="R433" s="237"/>
      <c r="S433" s="237"/>
      <c r="T433" s="238"/>
      <c r="AT433" s="239" t="s">
        <v>152</v>
      </c>
      <c r="AU433" s="239" t="s">
        <v>84</v>
      </c>
      <c r="AV433" s="11" t="s">
        <v>82</v>
      </c>
      <c r="AW433" s="11" t="s">
        <v>37</v>
      </c>
      <c r="AX433" s="11" t="s">
        <v>74</v>
      </c>
      <c r="AY433" s="239" t="s">
        <v>143</v>
      </c>
    </row>
    <row r="434" s="11" customFormat="1">
      <c r="B434" s="229"/>
      <c r="C434" s="230"/>
      <c r="D434" s="231" t="s">
        <v>152</v>
      </c>
      <c r="E434" s="232" t="s">
        <v>30</v>
      </c>
      <c r="F434" s="233" t="s">
        <v>571</v>
      </c>
      <c r="G434" s="230"/>
      <c r="H434" s="232" t="s">
        <v>30</v>
      </c>
      <c r="I434" s="234"/>
      <c r="J434" s="230"/>
      <c r="K434" s="230"/>
      <c r="L434" s="235"/>
      <c r="M434" s="236"/>
      <c r="N434" s="237"/>
      <c r="O434" s="237"/>
      <c r="P434" s="237"/>
      <c r="Q434" s="237"/>
      <c r="R434" s="237"/>
      <c r="S434" s="237"/>
      <c r="T434" s="238"/>
      <c r="AT434" s="239" t="s">
        <v>152</v>
      </c>
      <c r="AU434" s="239" t="s">
        <v>84</v>
      </c>
      <c r="AV434" s="11" t="s">
        <v>82</v>
      </c>
      <c r="AW434" s="11" t="s">
        <v>37</v>
      </c>
      <c r="AX434" s="11" t="s">
        <v>74</v>
      </c>
      <c r="AY434" s="239" t="s">
        <v>143</v>
      </c>
    </row>
    <row r="435" s="12" customFormat="1">
      <c r="B435" s="240"/>
      <c r="C435" s="241"/>
      <c r="D435" s="231" t="s">
        <v>152</v>
      </c>
      <c r="E435" s="242" t="s">
        <v>30</v>
      </c>
      <c r="F435" s="243" t="s">
        <v>572</v>
      </c>
      <c r="G435" s="241"/>
      <c r="H435" s="244">
        <v>4.5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AT435" s="250" t="s">
        <v>152</v>
      </c>
      <c r="AU435" s="250" t="s">
        <v>84</v>
      </c>
      <c r="AV435" s="12" t="s">
        <v>84</v>
      </c>
      <c r="AW435" s="12" t="s">
        <v>37</v>
      </c>
      <c r="AX435" s="12" t="s">
        <v>82</v>
      </c>
      <c r="AY435" s="250" t="s">
        <v>143</v>
      </c>
    </row>
    <row r="436" s="1" customFormat="1" ht="16.5" customHeight="1">
      <c r="B436" s="46"/>
      <c r="C436" s="273" t="s">
        <v>573</v>
      </c>
      <c r="D436" s="273" t="s">
        <v>195</v>
      </c>
      <c r="E436" s="274" t="s">
        <v>574</v>
      </c>
      <c r="F436" s="275" t="s">
        <v>575</v>
      </c>
      <c r="G436" s="276" t="s">
        <v>209</v>
      </c>
      <c r="H436" s="277">
        <v>4.5</v>
      </c>
      <c r="I436" s="278"/>
      <c r="J436" s="279">
        <f>ROUND(I436*H436,2)</f>
        <v>0</v>
      </c>
      <c r="K436" s="275" t="s">
        <v>149</v>
      </c>
      <c r="L436" s="280"/>
      <c r="M436" s="281" t="s">
        <v>30</v>
      </c>
      <c r="N436" s="282" t="s">
        <v>45</v>
      </c>
      <c r="O436" s="47"/>
      <c r="P436" s="226">
        <f>O436*H436</f>
        <v>0</v>
      </c>
      <c r="Q436" s="226">
        <v>0.0035999999999999999</v>
      </c>
      <c r="R436" s="226">
        <f>Q436*H436</f>
        <v>0.016199999999999999</v>
      </c>
      <c r="S436" s="226">
        <v>0</v>
      </c>
      <c r="T436" s="227">
        <f>S436*H436</f>
        <v>0</v>
      </c>
      <c r="AR436" s="24" t="s">
        <v>363</v>
      </c>
      <c r="AT436" s="24" t="s">
        <v>195</v>
      </c>
      <c r="AU436" s="24" t="s">
        <v>84</v>
      </c>
      <c r="AY436" s="24" t="s">
        <v>143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24" t="s">
        <v>82</v>
      </c>
      <c r="BK436" s="228">
        <f>ROUND(I436*H436,2)</f>
        <v>0</v>
      </c>
      <c r="BL436" s="24" t="s">
        <v>251</v>
      </c>
      <c r="BM436" s="24" t="s">
        <v>576</v>
      </c>
    </row>
    <row r="437" s="11" customFormat="1">
      <c r="B437" s="229"/>
      <c r="C437" s="230"/>
      <c r="D437" s="231" t="s">
        <v>152</v>
      </c>
      <c r="E437" s="232" t="s">
        <v>30</v>
      </c>
      <c r="F437" s="233" t="s">
        <v>529</v>
      </c>
      <c r="G437" s="230"/>
      <c r="H437" s="232" t="s">
        <v>30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AT437" s="239" t="s">
        <v>152</v>
      </c>
      <c r="AU437" s="239" t="s">
        <v>84</v>
      </c>
      <c r="AV437" s="11" t="s">
        <v>82</v>
      </c>
      <c r="AW437" s="11" t="s">
        <v>37</v>
      </c>
      <c r="AX437" s="11" t="s">
        <v>74</v>
      </c>
      <c r="AY437" s="239" t="s">
        <v>143</v>
      </c>
    </row>
    <row r="438" s="11" customFormat="1">
      <c r="B438" s="229"/>
      <c r="C438" s="230"/>
      <c r="D438" s="231" t="s">
        <v>152</v>
      </c>
      <c r="E438" s="232" t="s">
        <v>30</v>
      </c>
      <c r="F438" s="233" t="s">
        <v>577</v>
      </c>
      <c r="G438" s="230"/>
      <c r="H438" s="232" t="s">
        <v>30</v>
      </c>
      <c r="I438" s="234"/>
      <c r="J438" s="230"/>
      <c r="K438" s="230"/>
      <c r="L438" s="235"/>
      <c r="M438" s="236"/>
      <c r="N438" s="237"/>
      <c r="O438" s="237"/>
      <c r="P438" s="237"/>
      <c r="Q438" s="237"/>
      <c r="R438" s="237"/>
      <c r="S438" s="237"/>
      <c r="T438" s="238"/>
      <c r="AT438" s="239" t="s">
        <v>152</v>
      </c>
      <c r="AU438" s="239" t="s">
        <v>84</v>
      </c>
      <c r="AV438" s="11" t="s">
        <v>82</v>
      </c>
      <c r="AW438" s="11" t="s">
        <v>37</v>
      </c>
      <c r="AX438" s="11" t="s">
        <v>74</v>
      </c>
      <c r="AY438" s="239" t="s">
        <v>143</v>
      </c>
    </row>
    <row r="439" s="12" customFormat="1">
      <c r="B439" s="240"/>
      <c r="C439" s="241"/>
      <c r="D439" s="231" t="s">
        <v>152</v>
      </c>
      <c r="E439" s="242" t="s">
        <v>30</v>
      </c>
      <c r="F439" s="243" t="s">
        <v>572</v>
      </c>
      <c r="G439" s="241"/>
      <c r="H439" s="244">
        <v>4.5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AT439" s="250" t="s">
        <v>152</v>
      </c>
      <c r="AU439" s="250" t="s">
        <v>84</v>
      </c>
      <c r="AV439" s="12" t="s">
        <v>84</v>
      </c>
      <c r="AW439" s="12" t="s">
        <v>37</v>
      </c>
      <c r="AX439" s="12" t="s">
        <v>82</v>
      </c>
      <c r="AY439" s="250" t="s">
        <v>143</v>
      </c>
    </row>
    <row r="440" s="1" customFormat="1" ht="25.5" customHeight="1">
      <c r="B440" s="46"/>
      <c r="C440" s="217" t="s">
        <v>578</v>
      </c>
      <c r="D440" s="217" t="s">
        <v>145</v>
      </c>
      <c r="E440" s="218" t="s">
        <v>579</v>
      </c>
      <c r="F440" s="219" t="s">
        <v>580</v>
      </c>
      <c r="G440" s="220" t="s">
        <v>209</v>
      </c>
      <c r="H440" s="221">
        <v>2</v>
      </c>
      <c r="I440" s="222"/>
      <c r="J440" s="223">
        <f>ROUND(I440*H440,2)</f>
        <v>0</v>
      </c>
      <c r="K440" s="219" t="s">
        <v>149</v>
      </c>
      <c r="L440" s="72"/>
      <c r="M440" s="224" t="s">
        <v>30</v>
      </c>
      <c r="N440" s="225" t="s">
        <v>45</v>
      </c>
      <c r="O440" s="47"/>
      <c r="P440" s="226">
        <f>O440*H440</f>
        <v>0</v>
      </c>
      <c r="Q440" s="226">
        <v>0.0092499999999999995</v>
      </c>
      <c r="R440" s="226">
        <f>Q440*H440</f>
        <v>0.018499999999999999</v>
      </c>
      <c r="S440" s="226">
        <v>0</v>
      </c>
      <c r="T440" s="227">
        <f>S440*H440</f>
        <v>0</v>
      </c>
      <c r="AR440" s="24" t="s">
        <v>251</v>
      </c>
      <c r="AT440" s="24" t="s">
        <v>145</v>
      </c>
      <c r="AU440" s="24" t="s">
        <v>84</v>
      </c>
      <c r="AY440" s="24" t="s">
        <v>143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24" t="s">
        <v>82</v>
      </c>
      <c r="BK440" s="228">
        <f>ROUND(I440*H440,2)</f>
        <v>0</v>
      </c>
      <c r="BL440" s="24" t="s">
        <v>251</v>
      </c>
      <c r="BM440" s="24" t="s">
        <v>581</v>
      </c>
    </row>
    <row r="441" s="11" customFormat="1">
      <c r="B441" s="229"/>
      <c r="C441" s="230"/>
      <c r="D441" s="231" t="s">
        <v>152</v>
      </c>
      <c r="E441" s="232" t="s">
        <v>30</v>
      </c>
      <c r="F441" s="233" t="s">
        <v>522</v>
      </c>
      <c r="G441" s="230"/>
      <c r="H441" s="232" t="s">
        <v>30</v>
      </c>
      <c r="I441" s="234"/>
      <c r="J441" s="230"/>
      <c r="K441" s="230"/>
      <c r="L441" s="235"/>
      <c r="M441" s="236"/>
      <c r="N441" s="237"/>
      <c r="O441" s="237"/>
      <c r="P441" s="237"/>
      <c r="Q441" s="237"/>
      <c r="R441" s="237"/>
      <c r="S441" s="237"/>
      <c r="T441" s="238"/>
      <c r="AT441" s="239" t="s">
        <v>152</v>
      </c>
      <c r="AU441" s="239" t="s">
        <v>84</v>
      </c>
      <c r="AV441" s="11" t="s">
        <v>82</v>
      </c>
      <c r="AW441" s="11" t="s">
        <v>37</v>
      </c>
      <c r="AX441" s="11" t="s">
        <v>74</v>
      </c>
      <c r="AY441" s="239" t="s">
        <v>143</v>
      </c>
    </row>
    <row r="442" s="11" customFormat="1">
      <c r="B442" s="229"/>
      <c r="C442" s="230"/>
      <c r="D442" s="231" t="s">
        <v>152</v>
      </c>
      <c r="E442" s="232" t="s">
        <v>30</v>
      </c>
      <c r="F442" s="233" t="s">
        <v>582</v>
      </c>
      <c r="G442" s="230"/>
      <c r="H442" s="232" t="s">
        <v>30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AT442" s="239" t="s">
        <v>152</v>
      </c>
      <c r="AU442" s="239" t="s">
        <v>84</v>
      </c>
      <c r="AV442" s="11" t="s">
        <v>82</v>
      </c>
      <c r="AW442" s="11" t="s">
        <v>37</v>
      </c>
      <c r="AX442" s="11" t="s">
        <v>74</v>
      </c>
      <c r="AY442" s="239" t="s">
        <v>143</v>
      </c>
    </row>
    <row r="443" s="12" customFormat="1">
      <c r="B443" s="240"/>
      <c r="C443" s="241"/>
      <c r="D443" s="231" t="s">
        <v>152</v>
      </c>
      <c r="E443" s="242" t="s">
        <v>30</v>
      </c>
      <c r="F443" s="243" t="s">
        <v>583</v>
      </c>
      <c r="G443" s="241"/>
      <c r="H443" s="244">
        <v>2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AT443" s="250" t="s">
        <v>152</v>
      </c>
      <c r="AU443" s="250" t="s">
        <v>84</v>
      </c>
      <c r="AV443" s="12" t="s">
        <v>84</v>
      </c>
      <c r="AW443" s="12" t="s">
        <v>37</v>
      </c>
      <c r="AX443" s="12" t="s">
        <v>82</v>
      </c>
      <c r="AY443" s="250" t="s">
        <v>143</v>
      </c>
    </row>
    <row r="444" s="1" customFormat="1" ht="16.5" customHeight="1">
      <c r="B444" s="46"/>
      <c r="C444" s="273" t="s">
        <v>584</v>
      </c>
      <c r="D444" s="273" t="s">
        <v>195</v>
      </c>
      <c r="E444" s="274" t="s">
        <v>585</v>
      </c>
      <c r="F444" s="275" t="s">
        <v>586</v>
      </c>
      <c r="G444" s="276" t="s">
        <v>209</v>
      </c>
      <c r="H444" s="277">
        <v>2.1000000000000001</v>
      </c>
      <c r="I444" s="278"/>
      <c r="J444" s="279">
        <f>ROUND(I444*H444,2)</f>
        <v>0</v>
      </c>
      <c r="K444" s="275" t="s">
        <v>149</v>
      </c>
      <c r="L444" s="280"/>
      <c r="M444" s="281" t="s">
        <v>30</v>
      </c>
      <c r="N444" s="282" t="s">
        <v>45</v>
      </c>
      <c r="O444" s="47"/>
      <c r="P444" s="226">
        <f>O444*H444</f>
        <v>0</v>
      </c>
      <c r="Q444" s="226">
        <v>0.002</v>
      </c>
      <c r="R444" s="226">
        <f>Q444*H444</f>
        <v>0.0042000000000000006</v>
      </c>
      <c r="S444" s="226">
        <v>0</v>
      </c>
      <c r="T444" s="227">
        <f>S444*H444</f>
        <v>0</v>
      </c>
      <c r="AR444" s="24" t="s">
        <v>363</v>
      </c>
      <c r="AT444" s="24" t="s">
        <v>195</v>
      </c>
      <c r="AU444" s="24" t="s">
        <v>84</v>
      </c>
      <c r="AY444" s="24" t="s">
        <v>143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24" t="s">
        <v>82</v>
      </c>
      <c r="BK444" s="228">
        <f>ROUND(I444*H444,2)</f>
        <v>0</v>
      </c>
      <c r="BL444" s="24" t="s">
        <v>251</v>
      </c>
      <c r="BM444" s="24" t="s">
        <v>587</v>
      </c>
    </row>
    <row r="445" s="11" customFormat="1">
      <c r="B445" s="229"/>
      <c r="C445" s="230"/>
      <c r="D445" s="231" t="s">
        <v>152</v>
      </c>
      <c r="E445" s="232" t="s">
        <v>30</v>
      </c>
      <c r="F445" s="233" t="s">
        <v>529</v>
      </c>
      <c r="G445" s="230"/>
      <c r="H445" s="232" t="s">
        <v>30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AT445" s="239" t="s">
        <v>152</v>
      </c>
      <c r="AU445" s="239" t="s">
        <v>84</v>
      </c>
      <c r="AV445" s="11" t="s">
        <v>82</v>
      </c>
      <c r="AW445" s="11" t="s">
        <v>37</v>
      </c>
      <c r="AX445" s="11" t="s">
        <v>74</v>
      </c>
      <c r="AY445" s="239" t="s">
        <v>143</v>
      </c>
    </row>
    <row r="446" s="11" customFormat="1">
      <c r="B446" s="229"/>
      <c r="C446" s="230"/>
      <c r="D446" s="231" t="s">
        <v>152</v>
      </c>
      <c r="E446" s="232" t="s">
        <v>30</v>
      </c>
      <c r="F446" s="233" t="s">
        <v>588</v>
      </c>
      <c r="G446" s="230"/>
      <c r="H446" s="232" t="s">
        <v>30</v>
      </c>
      <c r="I446" s="234"/>
      <c r="J446" s="230"/>
      <c r="K446" s="230"/>
      <c r="L446" s="235"/>
      <c r="M446" s="236"/>
      <c r="N446" s="237"/>
      <c r="O446" s="237"/>
      <c r="P446" s="237"/>
      <c r="Q446" s="237"/>
      <c r="R446" s="237"/>
      <c r="S446" s="237"/>
      <c r="T446" s="238"/>
      <c r="AT446" s="239" t="s">
        <v>152</v>
      </c>
      <c r="AU446" s="239" t="s">
        <v>84</v>
      </c>
      <c r="AV446" s="11" t="s">
        <v>82</v>
      </c>
      <c r="AW446" s="11" t="s">
        <v>37</v>
      </c>
      <c r="AX446" s="11" t="s">
        <v>74</v>
      </c>
      <c r="AY446" s="239" t="s">
        <v>143</v>
      </c>
    </row>
    <row r="447" s="12" customFormat="1">
      <c r="B447" s="240"/>
      <c r="C447" s="241"/>
      <c r="D447" s="231" t="s">
        <v>152</v>
      </c>
      <c r="E447" s="242" t="s">
        <v>30</v>
      </c>
      <c r="F447" s="243" t="s">
        <v>589</v>
      </c>
      <c r="G447" s="241"/>
      <c r="H447" s="244">
        <v>2.1000000000000001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AT447" s="250" t="s">
        <v>152</v>
      </c>
      <c r="AU447" s="250" t="s">
        <v>84</v>
      </c>
      <c r="AV447" s="12" t="s">
        <v>84</v>
      </c>
      <c r="AW447" s="12" t="s">
        <v>37</v>
      </c>
      <c r="AX447" s="12" t="s">
        <v>82</v>
      </c>
      <c r="AY447" s="250" t="s">
        <v>143</v>
      </c>
    </row>
    <row r="448" s="1" customFormat="1" ht="25.5" customHeight="1">
      <c r="B448" s="46"/>
      <c r="C448" s="217" t="s">
        <v>590</v>
      </c>
      <c r="D448" s="217" t="s">
        <v>145</v>
      </c>
      <c r="E448" s="218" t="s">
        <v>591</v>
      </c>
      <c r="F448" s="219" t="s">
        <v>592</v>
      </c>
      <c r="G448" s="220" t="s">
        <v>209</v>
      </c>
      <c r="H448" s="221">
        <v>494</v>
      </c>
      <c r="I448" s="222"/>
      <c r="J448" s="223">
        <f>ROUND(I448*H448,2)</f>
        <v>0</v>
      </c>
      <c r="K448" s="219" t="s">
        <v>149</v>
      </c>
      <c r="L448" s="72"/>
      <c r="M448" s="224" t="s">
        <v>30</v>
      </c>
      <c r="N448" s="225" t="s">
        <v>45</v>
      </c>
      <c r="O448" s="47"/>
      <c r="P448" s="226">
        <f>O448*H448</f>
        <v>0</v>
      </c>
      <c r="Q448" s="226">
        <v>0.0094400000000000005</v>
      </c>
      <c r="R448" s="226">
        <f>Q448*H448</f>
        <v>4.6633599999999999</v>
      </c>
      <c r="S448" s="226">
        <v>0</v>
      </c>
      <c r="T448" s="227">
        <f>S448*H448</f>
        <v>0</v>
      </c>
      <c r="AR448" s="24" t="s">
        <v>251</v>
      </c>
      <c r="AT448" s="24" t="s">
        <v>145</v>
      </c>
      <c r="AU448" s="24" t="s">
        <v>84</v>
      </c>
      <c r="AY448" s="24" t="s">
        <v>143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24" t="s">
        <v>82</v>
      </c>
      <c r="BK448" s="228">
        <f>ROUND(I448*H448,2)</f>
        <v>0</v>
      </c>
      <c r="BL448" s="24" t="s">
        <v>251</v>
      </c>
      <c r="BM448" s="24" t="s">
        <v>593</v>
      </c>
    </row>
    <row r="449" s="11" customFormat="1">
      <c r="B449" s="229"/>
      <c r="C449" s="230"/>
      <c r="D449" s="231" t="s">
        <v>152</v>
      </c>
      <c r="E449" s="232" t="s">
        <v>30</v>
      </c>
      <c r="F449" s="233" t="s">
        <v>594</v>
      </c>
      <c r="G449" s="230"/>
      <c r="H449" s="232" t="s">
        <v>30</v>
      </c>
      <c r="I449" s="234"/>
      <c r="J449" s="230"/>
      <c r="K449" s="230"/>
      <c r="L449" s="235"/>
      <c r="M449" s="236"/>
      <c r="N449" s="237"/>
      <c r="O449" s="237"/>
      <c r="P449" s="237"/>
      <c r="Q449" s="237"/>
      <c r="R449" s="237"/>
      <c r="S449" s="237"/>
      <c r="T449" s="238"/>
      <c r="AT449" s="239" t="s">
        <v>152</v>
      </c>
      <c r="AU449" s="239" t="s">
        <v>84</v>
      </c>
      <c r="AV449" s="11" t="s">
        <v>82</v>
      </c>
      <c r="AW449" s="11" t="s">
        <v>37</v>
      </c>
      <c r="AX449" s="11" t="s">
        <v>74</v>
      </c>
      <c r="AY449" s="239" t="s">
        <v>143</v>
      </c>
    </row>
    <row r="450" s="12" customFormat="1">
      <c r="B450" s="240"/>
      <c r="C450" s="241"/>
      <c r="D450" s="231" t="s">
        <v>152</v>
      </c>
      <c r="E450" s="242" t="s">
        <v>30</v>
      </c>
      <c r="F450" s="243" t="s">
        <v>595</v>
      </c>
      <c r="G450" s="241"/>
      <c r="H450" s="244">
        <v>438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AT450" s="250" t="s">
        <v>152</v>
      </c>
      <c r="AU450" s="250" t="s">
        <v>84</v>
      </c>
      <c r="AV450" s="12" t="s">
        <v>84</v>
      </c>
      <c r="AW450" s="12" t="s">
        <v>37</v>
      </c>
      <c r="AX450" s="12" t="s">
        <v>74</v>
      </c>
      <c r="AY450" s="250" t="s">
        <v>143</v>
      </c>
    </row>
    <row r="451" s="11" customFormat="1">
      <c r="B451" s="229"/>
      <c r="C451" s="230"/>
      <c r="D451" s="231" t="s">
        <v>152</v>
      </c>
      <c r="E451" s="232" t="s">
        <v>30</v>
      </c>
      <c r="F451" s="233" t="s">
        <v>596</v>
      </c>
      <c r="G451" s="230"/>
      <c r="H451" s="232" t="s">
        <v>30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AT451" s="239" t="s">
        <v>152</v>
      </c>
      <c r="AU451" s="239" t="s">
        <v>84</v>
      </c>
      <c r="AV451" s="11" t="s">
        <v>82</v>
      </c>
      <c r="AW451" s="11" t="s">
        <v>37</v>
      </c>
      <c r="AX451" s="11" t="s">
        <v>74</v>
      </c>
      <c r="AY451" s="239" t="s">
        <v>143</v>
      </c>
    </row>
    <row r="452" s="12" customFormat="1">
      <c r="B452" s="240"/>
      <c r="C452" s="241"/>
      <c r="D452" s="231" t="s">
        <v>152</v>
      </c>
      <c r="E452" s="242" t="s">
        <v>30</v>
      </c>
      <c r="F452" s="243" t="s">
        <v>597</v>
      </c>
      <c r="G452" s="241"/>
      <c r="H452" s="244">
        <v>56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AT452" s="250" t="s">
        <v>152</v>
      </c>
      <c r="AU452" s="250" t="s">
        <v>84</v>
      </c>
      <c r="AV452" s="12" t="s">
        <v>84</v>
      </c>
      <c r="AW452" s="12" t="s">
        <v>37</v>
      </c>
      <c r="AX452" s="12" t="s">
        <v>74</v>
      </c>
      <c r="AY452" s="250" t="s">
        <v>143</v>
      </c>
    </row>
    <row r="453" s="14" customFormat="1">
      <c r="B453" s="262"/>
      <c r="C453" s="263"/>
      <c r="D453" s="231" t="s">
        <v>152</v>
      </c>
      <c r="E453" s="264" t="s">
        <v>30</v>
      </c>
      <c r="F453" s="265" t="s">
        <v>187</v>
      </c>
      <c r="G453" s="263"/>
      <c r="H453" s="266">
        <v>494</v>
      </c>
      <c r="I453" s="267"/>
      <c r="J453" s="263"/>
      <c r="K453" s="263"/>
      <c r="L453" s="268"/>
      <c r="M453" s="269"/>
      <c r="N453" s="270"/>
      <c r="O453" s="270"/>
      <c r="P453" s="270"/>
      <c r="Q453" s="270"/>
      <c r="R453" s="270"/>
      <c r="S453" s="270"/>
      <c r="T453" s="271"/>
      <c r="AT453" s="272" t="s">
        <v>152</v>
      </c>
      <c r="AU453" s="272" t="s">
        <v>84</v>
      </c>
      <c r="AV453" s="14" t="s">
        <v>150</v>
      </c>
      <c r="AW453" s="14" t="s">
        <v>37</v>
      </c>
      <c r="AX453" s="14" t="s">
        <v>82</v>
      </c>
      <c r="AY453" s="272" t="s">
        <v>143</v>
      </c>
    </row>
    <row r="454" s="1" customFormat="1" ht="25.5" customHeight="1">
      <c r="B454" s="46"/>
      <c r="C454" s="217" t="s">
        <v>598</v>
      </c>
      <c r="D454" s="217" t="s">
        <v>145</v>
      </c>
      <c r="E454" s="218" t="s">
        <v>599</v>
      </c>
      <c r="F454" s="219" t="s">
        <v>600</v>
      </c>
      <c r="G454" s="220" t="s">
        <v>209</v>
      </c>
      <c r="H454" s="221">
        <v>4.5999999999999996</v>
      </c>
      <c r="I454" s="222"/>
      <c r="J454" s="223">
        <f>ROUND(I454*H454,2)</f>
        <v>0</v>
      </c>
      <c r="K454" s="219" t="s">
        <v>149</v>
      </c>
      <c r="L454" s="72"/>
      <c r="M454" s="224" t="s">
        <v>30</v>
      </c>
      <c r="N454" s="225" t="s">
        <v>45</v>
      </c>
      <c r="O454" s="47"/>
      <c r="P454" s="226">
        <f>O454*H454</f>
        <v>0</v>
      </c>
      <c r="Q454" s="226">
        <v>0.0095600000000000008</v>
      </c>
      <c r="R454" s="226">
        <f>Q454*H454</f>
        <v>0.043976000000000001</v>
      </c>
      <c r="S454" s="226">
        <v>0</v>
      </c>
      <c r="T454" s="227">
        <f>S454*H454</f>
        <v>0</v>
      </c>
      <c r="AR454" s="24" t="s">
        <v>251</v>
      </c>
      <c r="AT454" s="24" t="s">
        <v>145</v>
      </c>
      <c r="AU454" s="24" t="s">
        <v>84</v>
      </c>
      <c r="AY454" s="24" t="s">
        <v>143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24" t="s">
        <v>82</v>
      </c>
      <c r="BK454" s="228">
        <f>ROUND(I454*H454,2)</f>
        <v>0</v>
      </c>
      <c r="BL454" s="24" t="s">
        <v>251</v>
      </c>
      <c r="BM454" s="24" t="s">
        <v>601</v>
      </c>
    </row>
    <row r="455" s="11" customFormat="1">
      <c r="B455" s="229"/>
      <c r="C455" s="230"/>
      <c r="D455" s="231" t="s">
        <v>152</v>
      </c>
      <c r="E455" s="232" t="s">
        <v>30</v>
      </c>
      <c r="F455" s="233" t="s">
        <v>602</v>
      </c>
      <c r="G455" s="230"/>
      <c r="H455" s="232" t="s">
        <v>30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AT455" s="239" t="s">
        <v>152</v>
      </c>
      <c r="AU455" s="239" t="s">
        <v>84</v>
      </c>
      <c r="AV455" s="11" t="s">
        <v>82</v>
      </c>
      <c r="AW455" s="11" t="s">
        <v>37</v>
      </c>
      <c r="AX455" s="11" t="s">
        <v>74</v>
      </c>
      <c r="AY455" s="239" t="s">
        <v>143</v>
      </c>
    </row>
    <row r="456" s="12" customFormat="1">
      <c r="B456" s="240"/>
      <c r="C456" s="241"/>
      <c r="D456" s="231" t="s">
        <v>152</v>
      </c>
      <c r="E456" s="242" t="s">
        <v>30</v>
      </c>
      <c r="F456" s="243" t="s">
        <v>603</v>
      </c>
      <c r="G456" s="241"/>
      <c r="H456" s="244">
        <v>4.5999999999999996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AT456" s="250" t="s">
        <v>152</v>
      </c>
      <c r="AU456" s="250" t="s">
        <v>84</v>
      </c>
      <c r="AV456" s="12" t="s">
        <v>84</v>
      </c>
      <c r="AW456" s="12" t="s">
        <v>37</v>
      </c>
      <c r="AX456" s="12" t="s">
        <v>82</v>
      </c>
      <c r="AY456" s="250" t="s">
        <v>143</v>
      </c>
    </row>
    <row r="457" s="1" customFormat="1" ht="25.5" customHeight="1">
      <c r="B457" s="46"/>
      <c r="C457" s="217" t="s">
        <v>604</v>
      </c>
      <c r="D457" s="217" t="s">
        <v>145</v>
      </c>
      <c r="E457" s="218" t="s">
        <v>605</v>
      </c>
      <c r="F457" s="219" t="s">
        <v>606</v>
      </c>
      <c r="G457" s="220" t="s">
        <v>209</v>
      </c>
      <c r="H457" s="221">
        <v>741.5</v>
      </c>
      <c r="I457" s="222"/>
      <c r="J457" s="223">
        <f>ROUND(I457*H457,2)</f>
        <v>0</v>
      </c>
      <c r="K457" s="219" t="s">
        <v>149</v>
      </c>
      <c r="L457" s="72"/>
      <c r="M457" s="224" t="s">
        <v>30</v>
      </c>
      <c r="N457" s="225" t="s">
        <v>45</v>
      </c>
      <c r="O457" s="47"/>
      <c r="P457" s="226">
        <f>O457*H457</f>
        <v>0</v>
      </c>
      <c r="Q457" s="226">
        <v>0.0094999999999999998</v>
      </c>
      <c r="R457" s="226">
        <f>Q457*H457</f>
        <v>7.0442499999999999</v>
      </c>
      <c r="S457" s="226">
        <v>0</v>
      </c>
      <c r="T457" s="227">
        <f>S457*H457</f>
        <v>0</v>
      </c>
      <c r="AR457" s="24" t="s">
        <v>251</v>
      </c>
      <c r="AT457" s="24" t="s">
        <v>145</v>
      </c>
      <c r="AU457" s="24" t="s">
        <v>84</v>
      </c>
      <c r="AY457" s="24" t="s">
        <v>143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24" t="s">
        <v>82</v>
      </c>
      <c r="BK457" s="228">
        <f>ROUND(I457*H457,2)</f>
        <v>0</v>
      </c>
      <c r="BL457" s="24" t="s">
        <v>251</v>
      </c>
      <c r="BM457" s="24" t="s">
        <v>607</v>
      </c>
    </row>
    <row r="458" s="11" customFormat="1">
      <c r="B458" s="229"/>
      <c r="C458" s="230"/>
      <c r="D458" s="231" t="s">
        <v>152</v>
      </c>
      <c r="E458" s="232" t="s">
        <v>30</v>
      </c>
      <c r="F458" s="233" t="s">
        <v>608</v>
      </c>
      <c r="G458" s="230"/>
      <c r="H458" s="232" t="s">
        <v>30</v>
      </c>
      <c r="I458" s="234"/>
      <c r="J458" s="230"/>
      <c r="K458" s="230"/>
      <c r="L458" s="235"/>
      <c r="M458" s="236"/>
      <c r="N458" s="237"/>
      <c r="O458" s="237"/>
      <c r="P458" s="237"/>
      <c r="Q458" s="237"/>
      <c r="R458" s="237"/>
      <c r="S458" s="237"/>
      <c r="T458" s="238"/>
      <c r="AT458" s="239" t="s">
        <v>152</v>
      </c>
      <c r="AU458" s="239" t="s">
        <v>84</v>
      </c>
      <c r="AV458" s="11" t="s">
        <v>82</v>
      </c>
      <c r="AW458" s="11" t="s">
        <v>37</v>
      </c>
      <c r="AX458" s="11" t="s">
        <v>74</v>
      </c>
      <c r="AY458" s="239" t="s">
        <v>143</v>
      </c>
    </row>
    <row r="459" s="12" customFormat="1">
      <c r="B459" s="240"/>
      <c r="C459" s="241"/>
      <c r="D459" s="231" t="s">
        <v>152</v>
      </c>
      <c r="E459" s="242" t="s">
        <v>30</v>
      </c>
      <c r="F459" s="243" t="s">
        <v>609</v>
      </c>
      <c r="G459" s="241"/>
      <c r="H459" s="244">
        <v>371</v>
      </c>
      <c r="I459" s="245"/>
      <c r="J459" s="241"/>
      <c r="K459" s="241"/>
      <c r="L459" s="246"/>
      <c r="M459" s="247"/>
      <c r="N459" s="248"/>
      <c r="O459" s="248"/>
      <c r="P459" s="248"/>
      <c r="Q459" s="248"/>
      <c r="R459" s="248"/>
      <c r="S459" s="248"/>
      <c r="T459" s="249"/>
      <c r="AT459" s="250" t="s">
        <v>152</v>
      </c>
      <c r="AU459" s="250" t="s">
        <v>84</v>
      </c>
      <c r="AV459" s="12" t="s">
        <v>84</v>
      </c>
      <c r="AW459" s="12" t="s">
        <v>37</v>
      </c>
      <c r="AX459" s="12" t="s">
        <v>74</v>
      </c>
      <c r="AY459" s="250" t="s">
        <v>143</v>
      </c>
    </row>
    <row r="460" s="13" customFormat="1">
      <c r="B460" s="251"/>
      <c r="C460" s="252"/>
      <c r="D460" s="231" t="s">
        <v>152</v>
      </c>
      <c r="E460" s="253" t="s">
        <v>30</v>
      </c>
      <c r="F460" s="254" t="s">
        <v>499</v>
      </c>
      <c r="G460" s="252"/>
      <c r="H460" s="255">
        <v>371</v>
      </c>
      <c r="I460" s="256"/>
      <c r="J460" s="252"/>
      <c r="K460" s="252"/>
      <c r="L460" s="257"/>
      <c r="M460" s="258"/>
      <c r="N460" s="259"/>
      <c r="O460" s="259"/>
      <c r="P460" s="259"/>
      <c r="Q460" s="259"/>
      <c r="R460" s="259"/>
      <c r="S460" s="259"/>
      <c r="T460" s="260"/>
      <c r="AT460" s="261" t="s">
        <v>152</v>
      </c>
      <c r="AU460" s="261" t="s">
        <v>84</v>
      </c>
      <c r="AV460" s="13" t="s">
        <v>159</v>
      </c>
      <c r="AW460" s="13" t="s">
        <v>37</v>
      </c>
      <c r="AX460" s="13" t="s">
        <v>74</v>
      </c>
      <c r="AY460" s="261" t="s">
        <v>143</v>
      </c>
    </row>
    <row r="461" s="11" customFormat="1">
      <c r="B461" s="229"/>
      <c r="C461" s="230"/>
      <c r="D461" s="231" t="s">
        <v>152</v>
      </c>
      <c r="E461" s="232" t="s">
        <v>30</v>
      </c>
      <c r="F461" s="233" t="s">
        <v>610</v>
      </c>
      <c r="G461" s="230"/>
      <c r="H461" s="232" t="s">
        <v>30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AT461" s="239" t="s">
        <v>152</v>
      </c>
      <c r="AU461" s="239" t="s">
        <v>84</v>
      </c>
      <c r="AV461" s="11" t="s">
        <v>82</v>
      </c>
      <c r="AW461" s="11" t="s">
        <v>37</v>
      </c>
      <c r="AX461" s="11" t="s">
        <v>74</v>
      </c>
      <c r="AY461" s="239" t="s">
        <v>143</v>
      </c>
    </row>
    <row r="462" s="12" customFormat="1">
      <c r="B462" s="240"/>
      <c r="C462" s="241"/>
      <c r="D462" s="231" t="s">
        <v>152</v>
      </c>
      <c r="E462" s="242" t="s">
        <v>30</v>
      </c>
      <c r="F462" s="243" t="s">
        <v>611</v>
      </c>
      <c r="G462" s="241"/>
      <c r="H462" s="244">
        <v>14.5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AT462" s="250" t="s">
        <v>152</v>
      </c>
      <c r="AU462" s="250" t="s">
        <v>84</v>
      </c>
      <c r="AV462" s="12" t="s">
        <v>84</v>
      </c>
      <c r="AW462" s="12" t="s">
        <v>37</v>
      </c>
      <c r="AX462" s="12" t="s">
        <v>74</v>
      </c>
      <c r="AY462" s="250" t="s">
        <v>143</v>
      </c>
    </row>
    <row r="463" s="13" customFormat="1">
      <c r="B463" s="251"/>
      <c r="C463" s="252"/>
      <c r="D463" s="231" t="s">
        <v>152</v>
      </c>
      <c r="E463" s="253" t="s">
        <v>30</v>
      </c>
      <c r="F463" s="254" t="s">
        <v>500</v>
      </c>
      <c r="G463" s="252"/>
      <c r="H463" s="255">
        <v>14.5</v>
      </c>
      <c r="I463" s="256"/>
      <c r="J463" s="252"/>
      <c r="K463" s="252"/>
      <c r="L463" s="257"/>
      <c r="M463" s="258"/>
      <c r="N463" s="259"/>
      <c r="O463" s="259"/>
      <c r="P463" s="259"/>
      <c r="Q463" s="259"/>
      <c r="R463" s="259"/>
      <c r="S463" s="259"/>
      <c r="T463" s="260"/>
      <c r="AT463" s="261" t="s">
        <v>152</v>
      </c>
      <c r="AU463" s="261" t="s">
        <v>84</v>
      </c>
      <c r="AV463" s="13" t="s">
        <v>159</v>
      </c>
      <c r="AW463" s="13" t="s">
        <v>37</v>
      </c>
      <c r="AX463" s="13" t="s">
        <v>74</v>
      </c>
      <c r="AY463" s="261" t="s">
        <v>143</v>
      </c>
    </row>
    <row r="464" s="11" customFormat="1">
      <c r="B464" s="229"/>
      <c r="C464" s="230"/>
      <c r="D464" s="231" t="s">
        <v>152</v>
      </c>
      <c r="E464" s="232" t="s">
        <v>30</v>
      </c>
      <c r="F464" s="233" t="s">
        <v>612</v>
      </c>
      <c r="G464" s="230"/>
      <c r="H464" s="232" t="s">
        <v>30</v>
      </c>
      <c r="I464" s="234"/>
      <c r="J464" s="230"/>
      <c r="K464" s="230"/>
      <c r="L464" s="235"/>
      <c r="M464" s="236"/>
      <c r="N464" s="237"/>
      <c r="O464" s="237"/>
      <c r="P464" s="237"/>
      <c r="Q464" s="237"/>
      <c r="R464" s="237"/>
      <c r="S464" s="237"/>
      <c r="T464" s="238"/>
      <c r="AT464" s="239" t="s">
        <v>152</v>
      </c>
      <c r="AU464" s="239" t="s">
        <v>84</v>
      </c>
      <c r="AV464" s="11" t="s">
        <v>82</v>
      </c>
      <c r="AW464" s="11" t="s">
        <v>37</v>
      </c>
      <c r="AX464" s="11" t="s">
        <v>74</v>
      </c>
      <c r="AY464" s="239" t="s">
        <v>143</v>
      </c>
    </row>
    <row r="465" s="12" customFormat="1">
      <c r="B465" s="240"/>
      <c r="C465" s="241"/>
      <c r="D465" s="231" t="s">
        <v>152</v>
      </c>
      <c r="E465" s="242" t="s">
        <v>30</v>
      </c>
      <c r="F465" s="243" t="s">
        <v>613</v>
      </c>
      <c r="G465" s="241"/>
      <c r="H465" s="244">
        <v>325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AT465" s="250" t="s">
        <v>152</v>
      </c>
      <c r="AU465" s="250" t="s">
        <v>84</v>
      </c>
      <c r="AV465" s="12" t="s">
        <v>84</v>
      </c>
      <c r="AW465" s="12" t="s">
        <v>37</v>
      </c>
      <c r="AX465" s="12" t="s">
        <v>74</v>
      </c>
      <c r="AY465" s="250" t="s">
        <v>143</v>
      </c>
    </row>
    <row r="466" s="13" customFormat="1">
      <c r="B466" s="251"/>
      <c r="C466" s="252"/>
      <c r="D466" s="231" t="s">
        <v>152</v>
      </c>
      <c r="E466" s="253" t="s">
        <v>30</v>
      </c>
      <c r="F466" s="254" t="s">
        <v>504</v>
      </c>
      <c r="G466" s="252"/>
      <c r="H466" s="255">
        <v>325</v>
      </c>
      <c r="I466" s="256"/>
      <c r="J466" s="252"/>
      <c r="K466" s="252"/>
      <c r="L466" s="257"/>
      <c r="M466" s="258"/>
      <c r="N466" s="259"/>
      <c r="O466" s="259"/>
      <c r="P466" s="259"/>
      <c r="Q466" s="259"/>
      <c r="R466" s="259"/>
      <c r="S466" s="259"/>
      <c r="T466" s="260"/>
      <c r="AT466" s="261" t="s">
        <v>152</v>
      </c>
      <c r="AU466" s="261" t="s">
        <v>84</v>
      </c>
      <c r="AV466" s="13" t="s">
        <v>159</v>
      </c>
      <c r="AW466" s="13" t="s">
        <v>37</v>
      </c>
      <c r="AX466" s="13" t="s">
        <v>74</v>
      </c>
      <c r="AY466" s="261" t="s">
        <v>143</v>
      </c>
    </row>
    <row r="467" s="11" customFormat="1">
      <c r="B467" s="229"/>
      <c r="C467" s="230"/>
      <c r="D467" s="231" t="s">
        <v>152</v>
      </c>
      <c r="E467" s="232" t="s">
        <v>30</v>
      </c>
      <c r="F467" s="233" t="s">
        <v>614</v>
      </c>
      <c r="G467" s="230"/>
      <c r="H467" s="232" t="s">
        <v>30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AT467" s="239" t="s">
        <v>152</v>
      </c>
      <c r="AU467" s="239" t="s">
        <v>84</v>
      </c>
      <c r="AV467" s="11" t="s">
        <v>82</v>
      </c>
      <c r="AW467" s="11" t="s">
        <v>37</v>
      </c>
      <c r="AX467" s="11" t="s">
        <v>74</v>
      </c>
      <c r="AY467" s="239" t="s">
        <v>143</v>
      </c>
    </row>
    <row r="468" s="12" customFormat="1">
      <c r="B468" s="240"/>
      <c r="C468" s="241"/>
      <c r="D468" s="231" t="s">
        <v>152</v>
      </c>
      <c r="E468" s="242" t="s">
        <v>30</v>
      </c>
      <c r="F468" s="243" t="s">
        <v>615</v>
      </c>
      <c r="G468" s="241"/>
      <c r="H468" s="244">
        <v>31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AT468" s="250" t="s">
        <v>152</v>
      </c>
      <c r="AU468" s="250" t="s">
        <v>84</v>
      </c>
      <c r="AV468" s="12" t="s">
        <v>84</v>
      </c>
      <c r="AW468" s="12" t="s">
        <v>37</v>
      </c>
      <c r="AX468" s="12" t="s">
        <v>74</v>
      </c>
      <c r="AY468" s="250" t="s">
        <v>143</v>
      </c>
    </row>
    <row r="469" s="13" customFormat="1">
      <c r="B469" s="251"/>
      <c r="C469" s="252"/>
      <c r="D469" s="231" t="s">
        <v>152</v>
      </c>
      <c r="E469" s="253" t="s">
        <v>30</v>
      </c>
      <c r="F469" s="254" t="s">
        <v>616</v>
      </c>
      <c r="G469" s="252"/>
      <c r="H469" s="255">
        <v>31</v>
      </c>
      <c r="I469" s="256"/>
      <c r="J469" s="252"/>
      <c r="K469" s="252"/>
      <c r="L469" s="257"/>
      <c r="M469" s="258"/>
      <c r="N469" s="259"/>
      <c r="O469" s="259"/>
      <c r="P469" s="259"/>
      <c r="Q469" s="259"/>
      <c r="R469" s="259"/>
      <c r="S469" s="259"/>
      <c r="T469" s="260"/>
      <c r="AT469" s="261" t="s">
        <v>152</v>
      </c>
      <c r="AU469" s="261" t="s">
        <v>84</v>
      </c>
      <c r="AV469" s="13" t="s">
        <v>159</v>
      </c>
      <c r="AW469" s="13" t="s">
        <v>37</v>
      </c>
      <c r="AX469" s="13" t="s">
        <v>74</v>
      </c>
      <c r="AY469" s="261" t="s">
        <v>143</v>
      </c>
    </row>
    <row r="470" s="14" customFormat="1">
      <c r="B470" s="262"/>
      <c r="C470" s="263"/>
      <c r="D470" s="231" t="s">
        <v>152</v>
      </c>
      <c r="E470" s="264" t="s">
        <v>30</v>
      </c>
      <c r="F470" s="265" t="s">
        <v>187</v>
      </c>
      <c r="G470" s="263"/>
      <c r="H470" s="266">
        <v>741.5</v>
      </c>
      <c r="I470" s="267"/>
      <c r="J470" s="263"/>
      <c r="K470" s="263"/>
      <c r="L470" s="268"/>
      <c r="M470" s="269"/>
      <c r="N470" s="270"/>
      <c r="O470" s="270"/>
      <c r="P470" s="270"/>
      <c r="Q470" s="270"/>
      <c r="R470" s="270"/>
      <c r="S470" s="270"/>
      <c r="T470" s="271"/>
      <c r="AT470" s="272" t="s">
        <v>152</v>
      </c>
      <c r="AU470" s="272" t="s">
        <v>84</v>
      </c>
      <c r="AV470" s="14" t="s">
        <v>150</v>
      </c>
      <c r="AW470" s="14" t="s">
        <v>37</v>
      </c>
      <c r="AX470" s="14" t="s">
        <v>82</v>
      </c>
      <c r="AY470" s="272" t="s">
        <v>143</v>
      </c>
    </row>
    <row r="471" s="1" customFormat="1" ht="16.5" customHeight="1">
      <c r="B471" s="46"/>
      <c r="C471" s="273" t="s">
        <v>617</v>
      </c>
      <c r="D471" s="273" t="s">
        <v>195</v>
      </c>
      <c r="E471" s="274" t="s">
        <v>618</v>
      </c>
      <c r="F471" s="275" t="s">
        <v>619</v>
      </c>
      <c r="G471" s="276" t="s">
        <v>209</v>
      </c>
      <c r="H471" s="277">
        <v>510</v>
      </c>
      <c r="I471" s="278"/>
      <c r="J471" s="279">
        <f>ROUND(I471*H471,2)</f>
        <v>0</v>
      </c>
      <c r="K471" s="275" t="s">
        <v>149</v>
      </c>
      <c r="L471" s="280"/>
      <c r="M471" s="281" t="s">
        <v>30</v>
      </c>
      <c r="N471" s="282" t="s">
        <v>45</v>
      </c>
      <c r="O471" s="47"/>
      <c r="P471" s="226">
        <f>O471*H471</f>
        <v>0</v>
      </c>
      <c r="Q471" s="226">
        <v>0.016500000000000001</v>
      </c>
      <c r="R471" s="226">
        <f>Q471*H471</f>
        <v>8.4150000000000009</v>
      </c>
      <c r="S471" s="226">
        <v>0</v>
      </c>
      <c r="T471" s="227">
        <f>S471*H471</f>
        <v>0</v>
      </c>
      <c r="AR471" s="24" t="s">
        <v>363</v>
      </c>
      <c r="AT471" s="24" t="s">
        <v>195</v>
      </c>
      <c r="AU471" s="24" t="s">
        <v>84</v>
      </c>
      <c r="AY471" s="24" t="s">
        <v>143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24" t="s">
        <v>82</v>
      </c>
      <c r="BK471" s="228">
        <f>ROUND(I471*H471,2)</f>
        <v>0</v>
      </c>
      <c r="BL471" s="24" t="s">
        <v>251</v>
      </c>
      <c r="BM471" s="24" t="s">
        <v>620</v>
      </c>
    </row>
    <row r="472" s="11" customFormat="1">
      <c r="B472" s="229"/>
      <c r="C472" s="230"/>
      <c r="D472" s="231" t="s">
        <v>152</v>
      </c>
      <c r="E472" s="232" t="s">
        <v>30</v>
      </c>
      <c r="F472" s="233" t="s">
        <v>529</v>
      </c>
      <c r="G472" s="230"/>
      <c r="H472" s="232" t="s">
        <v>30</v>
      </c>
      <c r="I472" s="234"/>
      <c r="J472" s="230"/>
      <c r="K472" s="230"/>
      <c r="L472" s="235"/>
      <c r="M472" s="236"/>
      <c r="N472" s="237"/>
      <c r="O472" s="237"/>
      <c r="P472" s="237"/>
      <c r="Q472" s="237"/>
      <c r="R472" s="237"/>
      <c r="S472" s="237"/>
      <c r="T472" s="238"/>
      <c r="AT472" s="239" t="s">
        <v>152</v>
      </c>
      <c r="AU472" s="239" t="s">
        <v>84</v>
      </c>
      <c r="AV472" s="11" t="s">
        <v>82</v>
      </c>
      <c r="AW472" s="11" t="s">
        <v>37</v>
      </c>
      <c r="AX472" s="11" t="s">
        <v>74</v>
      </c>
      <c r="AY472" s="239" t="s">
        <v>143</v>
      </c>
    </row>
    <row r="473" s="11" customFormat="1">
      <c r="B473" s="229"/>
      <c r="C473" s="230"/>
      <c r="D473" s="231" t="s">
        <v>152</v>
      </c>
      <c r="E473" s="232" t="s">
        <v>30</v>
      </c>
      <c r="F473" s="233" t="s">
        <v>621</v>
      </c>
      <c r="G473" s="230"/>
      <c r="H473" s="232" t="s">
        <v>30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AT473" s="239" t="s">
        <v>152</v>
      </c>
      <c r="AU473" s="239" t="s">
        <v>84</v>
      </c>
      <c r="AV473" s="11" t="s">
        <v>82</v>
      </c>
      <c r="AW473" s="11" t="s">
        <v>37</v>
      </c>
      <c r="AX473" s="11" t="s">
        <v>74</v>
      </c>
      <c r="AY473" s="239" t="s">
        <v>143</v>
      </c>
    </row>
    <row r="474" s="12" customFormat="1">
      <c r="B474" s="240"/>
      <c r="C474" s="241"/>
      <c r="D474" s="231" t="s">
        <v>152</v>
      </c>
      <c r="E474" s="242" t="s">
        <v>30</v>
      </c>
      <c r="F474" s="243" t="s">
        <v>622</v>
      </c>
      <c r="G474" s="241"/>
      <c r="H474" s="244">
        <v>504.63999999999999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AT474" s="250" t="s">
        <v>152</v>
      </c>
      <c r="AU474" s="250" t="s">
        <v>84</v>
      </c>
      <c r="AV474" s="12" t="s">
        <v>84</v>
      </c>
      <c r="AW474" s="12" t="s">
        <v>37</v>
      </c>
      <c r="AX474" s="12" t="s">
        <v>74</v>
      </c>
      <c r="AY474" s="250" t="s">
        <v>143</v>
      </c>
    </row>
    <row r="475" s="11" customFormat="1">
      <c r="B475" s="229"/>
      <c r="C475" s="230"/>
      <c r="D475" s="231" t="s">
        <v>152</v>
      </c>
      <c r="E475" s="232" t="s">
        <v>30</v>
      </c>
      <c r="F475" s="233" t="s">
        <v>623</v>
      </c>
      <c r="G475" s="230"/>
      <c r="H475" s="232" t="s">
        <v>30</v>
      </c>
      <c r="I475" s="234"/>
      <c r="J475" s="230"/>
      <c r="K475" s="230"/>
      <c r="L475" s="235"/>
      <c r="M475" s="236"/>
      <c r="N475" s="237"/>
      <c r="O475" s="237"/>
      <c r="P475" s="237"/>
      <c r="Q475" s="237"/>
      <c r="R475" s="237"/>
      <c r="S475" s="237"/>
      <c r="T475" s="238"/>
      <c r="AT475" s="239" t="s">
        <v>152</v>
      </c>
      <c r="AU475" s="239" t="s">
        <v>84</v>
      </c>
      <c r="AV475" s="11" t="s">
        <v>82</v>
      </c>
      <c r="AW475" s="11" t="s">
        <v>37</v>
      </c>
      <c r="AX475" s="11" t="s">
        <v>74</v>
      </c>
      <c r="AY475" s="239" t="s">
        <v>143</v>
      </c>
    </row>
    <row r="476" s="12" customFormat="1">
      <c r="B476" s="240"/>
      <c r="C476" s="241"/>
      <c r="D476" s="231" t="s">
        <v>152</v>
      </c>
      <c r="E476" s="242" t="s">
        <v>30</v>
      </c>
      <c r="F476" s="243" t="s">
        <v>624</v>
      </c>
      <c r="G476" s="241"/>
      <c r="H476" s="244">
        <v>4.6920000000000002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AT476" s="250" t="s">
        <v>152</v>
      </c>
      <c r="AU476" s="250" t="s">
        <v>84</v>
      </c>
      <c r="AV476" s="12" t="s">
        <v>84</v>
      </c>
      <c r="AW476" s="12" t="s">
        <v>37</v>
      </c>
      <c r="AX476" s="12" t="s">
        <v>74</v>
      </c>
      <c r="AY476" s="250" t="s">
        <v>143</v>
      </c>
    </row>
    <row r="477" s="12" customFormat="1">
      <c r="B477" s="240"/>
      <c r="C477" s="241"/>
      <c r="D477" s="231" t="s">
        <v>152</v>
      </c>
      <c r="E477" s="242" t="s">
        <v>30</v>
      </c>
      <c r="F477" s="243" t="s">
        <v>625</v>
      </c>
      <c r="G477" s="241"/>
      <c r="H477" s="244">
        <v>0.66800000000000004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AT477" s="250" t="s">
        <v>152</v>
      </c>
      <c r="AU477" s="250" t="s">
        <v>84</v>
      </c>
      <c r="AV477" s="12" t="s">
        <v>84</v>
      </c>
      <c r="AW477" s="12" t="s">
        <v>37</v>
      </c>
      <c r="AX477" s="12" t="s">
        <v>74</v>
      </c>
      <c r="AY477" s="250" t="s">
        <v>143</v>
      </c>
    </row>
    <row r="478" s="14" customFormat="1">
      <c r="B478" s="262"/>
      <c r="C478" s="263"/>
      <c r="D478" s="231" t="s">
        <v>152</v>
      </c>
      <c r="E478" s="264" t="s">
        <v>30</v>
      </c>
      <c r="F478" s="265" t="s">
        <v>187</v>
      </c>
      <c r="G478" s="263"/>
      <c r="H478" s="266">
        <v>510</v>
      </c>
      <c r="I478" s="267"/>
      <c r="J478" s="263"/>
      <c r="K478" s="263"/>
      <c r="L478" s="268"/>
      <c r="M478" s="269"/>
      <c r="N478" s="270"/>
      <c r="O478" s="270"/>
      <c r="P478" s="270"/>
      <c r="Q478" s="270"/>
      <c r="R478" s="270"/>
      <c r="S478" s="270"/>
      <c r="T478" s="271"/>
      <c r="AT478" s="272" t="s">
        <v>152</v>
      </c>
      <c r="AU478" s="272" t="s">
        <v>84</v>
      </c>
      <c r="AV478" s="14" t="s">
        <v>150</v>
      </c>
      <c r="AW478" s="14" t="s">
        <v>37</v>
      </c>
      <c r="AX478" s="14" t="s">
        <v>82</v>
      </c>
      <c r="AY478" s="272" t="s">
        <v>143</v>
      </c>
    </row>
    <row r="479" s="1" customFormat="1" ht="16.5" customHeight="1">
      <c r="B479" s="46"/>
      <c r="C479" s="273" t="s">
        <v>387</v>
      </c>
      <c r="D479" s="273" t="s">
        <v>195</v>
      </c>
      <c r="E479" s="274" t="s">
        <v>626</v>
      </c>
      <c r="F479" s="275" t="s">
        <v>627</v>
      </c>
      <c r="G479" s="276" t="s">
        <v>209</v>
      </c>
      <c r="H479" s="277">
        <v>394</v>
      </c>
      <c r="I479" s="278"/>
      <c r="J479" s="279">
        <f>ROUND(I479*H479,2)</f>
        <v>0</v>
      </c>
      <c r="K479" s="275" t="s">
        <v>149</v>
      </c>
      <c r="L479" s="280"/>
      <c r="M479" s="281" t="s">
        <v>30</v>
      </c>
      <c r="N479" s="282" t="s">
        <v>45</v>
      </c>
      <c r="O479" s="47"/>
      <c r="P479" s="226">
        <f>O479*H479</f>
        <v>0</v>
      </c>
      <c r="Q479" s="226">
        <v>0.022499999999999999</v>
      </c>
      <c r="R479" s="226">
        <f>Q479*H479</f>
        <v>8.8650000000000002</v>
      </c>
      <c r="S479" s="226">
        <v>0</v>
      </c>
      <c r="T479" s="227">
        <f>S479*H479</f>
        <v>0</v>
      </c>
      <c r="AR479" s="24" t="s">
        <v>363</v>
      </c>
      <c r="AT479" s="24" t="s">
        <v>195</v>
      </c>
      <c r="AU479" s="24" t="s">
        <v>84</v>
      </c>
      <c r="AY479" s="24" t="s">
        <v>143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24" t="s">
        <v>82</v>
      </c>
      <c r="BK479" s="228">
        <f>ROUND(I479*H479,2)</f>
        <v>0</v>
      </c>
      <c r="BL479" s="24" t="s">
        <v>251</v>
      </c>
      <c r="BM479" s="24" t="s">
        <v>628</v>
      </c>
    </row>
    <row r="480" s="11" customFormat="1">
      <c r="B480" s="229"/>
      <c r="C480" s="230"/>
      <c r="D480" s="231" t="s">
        <v>152</v>
      </c>
      <c r="E480" s="232" t="s">
        <v>30</v>
      </c>
      <c r="F480" s="233" t="s">
        <v>529</v>
      </c>
      <c r="G480" s="230"/>
      <c r="H480" s="232" t="s">
        <v>30</v>
      </c>
      <c r="I480" s="234"/>
      <c r="J480" s="230"/>
      <c r="K480" s="230"/>
      <c r="L480" s="235"/>
      <c r="M480" s="236"/>
      <c r="N480" s="237"/>
      <c r="O480" s="237"/>
      <c r="P480" s="237"/>
      <c r="Q480" s="237"/>
      <c r="R480" s="237"/>
      <c r="S480" s="237"/>
      <c r="T480" s="238"/>
      <c r="AT480" s="239" t="s">
        <v>152</v>
      </c>
      <c r="AU480" s="239" t="s">
        <v>84</v>
      </c>
      <c r="AV480" s="11" t="s">
        <v>82</v>
      </c>
      <c r="AW480" s="11" t="s">
        <v>37</v>
      </c>
      <c r="AX480" s="11" t="s">
        <v>74</v>
      </c>
      <c r="AY480" s="239" t="s">
        <v>143</v>
      </c>
    </row>
    <row r="481" s="11" customFormat="1">
      <c r="B481" s="229"/>
      <c r="C481" s="230"/>
      <c r="D481" s="231" t="s">
        <v>152</v>
      </c>
      <c r="E481" s="232" t="s">
        <v>30</v>
      </c>
      <c r="F481" s="233" t="s">
        <v>629</v>
      </c>
      <c r="G481" s="230"/>
      <c r="H481" s="232" t="s">
        <v>30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AT481" s="239" t="s">
        <v>152</v>
      </c>
      <c r="AU481" s="239" t="s">
        <v>84</v>
      </c>
      <c r="AV481" s="11" t="s">
        <v>82</v>
      </c>
      <c r="AW481" s="11" t="s">
        <v>37</v>
      </c>
      <c r="AX481" s="11" t="s">
        <v>74</v>
      </c>
      <c r="AY481" s="239" t="s">
        <v>143</v>
      </c>
    </row>
    <row r="482" s="12" customFormat="1">
      <c r="B482" s="240"/>
      <c r="C482" s="241"/>
      <c r="D482" s="231" t="s">
        <v>152</v>
      </c>
      <c r="E482" s="242" t="s">
        <v>30</v>
      </c>
      <c r="F482" s="243" t="s">
        <v>630</v>
      </c>
      <c r="G482" s="241"/>
      <c r="H482" s="244">
        <v>394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AT482" s="250" t="s">
        <v>152</v>
      </c>
      <c r="AU482" s="250" t="s">
        <v>84</v>
      </c>
      <c r="AV482" s="12" t="s">
        <v>84</v>
      </c>
      <c r="AW482" s="12" t="s">
        <v>37</v>
      </c>
      <c r="AX482" s="12" t="s">
        <v>82</v>
      </c>
      <c r="AY482" s="250" t="s">
        <v>143</v>
      </c>
    </row>
    <row r="483" s="1" customFormat="1" ht="16.5" customHeight="1">
      <c r="B483" s="46"/>
      <c r="C483" s="273" t="s">
        <v>420</v>
      </c>
      <c r="D483" s="273" t="s">
        <v>195</v>
      </c>
      <c r="E483" s="274" t="s">
        <v>631</v>
      </c>
      <c r="F483" s="275" t="s">
        <v>632</v>
      </c>
      <c r="G483" s="276" t="s">
        <v>209</v>
      </c>
      <c r="H483" s="277">
        <v>364</v>
      </c>
      <c r="I483" s="278"/>
      <c r="J483" s="279">
        <f>ROUND(I483*H483,2)</f>
        <v>0</v>
      </c>
      <c r="K483" s="275" t="s">
        <v>149</v>
      </c>
      <c r="L483" s="280"/>
      <c r="M483" s="281" t="s">
        <v>30</v>
      </c>
      <c r="N483" s="282" t="s">
        <v>45</v>
      </c>
      <c r="O483" s="47"/>
      <c r="P483" s="226">
        <f>O483*H483</f>
        <v>0</v>
      </c>
      <c r="Q483" s="226">
        <v>0.028000000000000001</v>
      </c>
      <c r="R483" s="226">
        <f>Q483*H483</f>
        <v>10.192</v>
      </c>
      <c r="S483" s="226">
        <v>0</v>
      </c>
      <c r="T483" s="227">
        <f>S483*H483</f>
        <v>0</v>
      </c>
      <c r="AR483" s="24" t="s">
        <v>363</v>
      </c>
      <c r="AT483" s="24" t="s">
        <v>195</v>
      </c>
      <c r="AU483" s="24" t="s">
        <v>84</v>
      </c>
      <c r="AY483" s="24" t="s">
        <v>143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24" t="s">
        <v>82</v>
      </c>
      <c r="BK483" s="228">
        <f>ROUND(I483*H483,2)</f>
        <v>0</v>
      </c>
      <c r="BL483" s="24" t="s">
        <v>251</v>
      </c>
      <c r="BM483" s="24" t="s">
        <v>633</v>
      </c>
    </row>
    <row r="484" s="11" customFormat="1">
      <c r="B484" s="229"/>
      <c r="C484" s="230"/>
      <c r="D484" s="231" t="s">
        <v>152</v>
      </c>
      <c r="E484" s="232" t="s">
        <v>30</v>
      </c>
      <c r="F484" s="233" t="s">
        <v>529</v>
      </c>
      <c r="G484" s="230"/>
      <c r="H484" s="232" t="s">
        <v>30</v>
      </c>
      <c r="I484" s="234"/>
      <c r="J484" s="230"/>
      <c r="K484" s="230"/>
      <c r="L484" s="235"/>
      <c r="M484" s="236"/>
      <c r="N484" s="237"/>
      <c r="O484" s="237"/>
      <c r="P484" s="237"/>
      <c r="Q484" s="237"/>
      <c r="R484" s="237"/>
      <c r="S484" s="237"/>
      <c r="T484" s="238"/>
      <c r="AT484" s="239" t="s">
        <v>152</v>
      </c>
      <c r="AU484" s="239" t="s">
        <v>84</v>
      </c>
      <c r="AV484" s="11" t="s">
        <v>82</v>
      </c>
      <c r="AW484" s="11" t="s">
        <v>37</v>
      </c>
      <c r="AX484" s="11" t="s">
        <v>74</v>
      </c>
      <c r="AY484" s="239" t="s">
        <v>143</v>
      </c>
    </row>
    <row r="485" s="11" customFormat="1">
      <c r="B485" s="229"/>
      <c r="C485" s="230"/>
      <c r="D485" s="231" t="s">
        <v>152</v>
      </c>
      <c r="E485" s="232" t="s">
        <v>30</v>
      </c>
      <c r="F485" s="233" t="s">
        <v>634</v>
      </c>
      <c r="G485" s="230"/>
      <c r="H485" s="232" t="s">
        <v>30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AT485" s="239" t="s">
        <v>152</v>
      </c>
      <c r="AU485" s="239" t="s">
        <v>84</v>
      </c>
      <c r="AV485" s="11" t="s">
        <v>82</v>
      </c>
      <c r="AW485" s="11" t="s">
        <v>37</v>
      </c>
      <c r="AX485" s="11" t="s">
        <v>74</v>
      </c>
      <c r="AY485" s="239" t="s">
        <v>143</v>
      </c>
    </row>
    <row r="486" s="12" customFormat="1">
      <c r="B486" s="240"/>
      <c r="C486" s="241"/>
      <c r="D486" s="231" t="s">
        <v>152</v>
      </c>
      <c r="E486" s="242" t="s">
        <v>30</v>
      </c>
      <c r="F486" s="243" t="s">
        <v>635</v>
      </c>
      <c r="G486" s="241"/>
      <c r="H486" s="244">
        <v>364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AT486" s="250" t="s">
        <v>152</v>
      </c>
      <c r="AU486" s="250" t="s">
        <v>84</v>
      </c>
      <c r="AV486" s="12" t="s">
        <v>84</v>
      </c>
      <c r="AW486" s="12" t="s">
        <v>37</v>
      </c>
      <c r="AX486" s="12" t="s">
        <v>82</v>
      </c>
      <c r="AY486" s="250" t="s">
        <v>143</v>
      </c>
    </row>
    <row r="487" s="1" customFormat="1" ht="38.25" customHeight="1">
      <c r="B487" s="46"/>
      <c r="C487" s="217" t="s">
        <v>636</v>
      </c>
      <c r="D487" s="217" t="s">
        <v>145</v>
      </c>
      <c r="E487" s="218" t="s">
        <v>637</v>
      </c>
      <c r="F487" s="219" t="s">
        <v>638</v>
      </c>
      <c r="G487" s="220" t="s">
        <v>247</v>
      </c>
      <c r="H487" s="221">
        <v>389</v>
      </c>
      <c r="I487" s="222"/>
      <c r="J487" s="223">
        <f>ROUND(I487*H487,2)</f>
        <v>0</v>
      </c>
      <c r="K487" s="219" t="s">
        <v>149</v>
      </c>
      <c r="L487" s="72"/>
      <c r="M487" s="224" t="s">
        <v>30</v>
      </c>
      <c r="N487" s="225" t="s">
        <v>45</v>
      </c>
      <c r="O487" s="47"/>
      <c r="P487" s="226">
        <f>O487*H487</f>
        <v>0</v>
      </c>
      <c r="Q487" s="226">
        <v>0.00331</v>
      </c>
      <c r="R487" s="226">
        <f>Q487*H487</f>
        <v>1.28759</v>
      </c>
      <c r="S487" s="226">
        <v>0</v>
      </c>
      <c r="T487" s="227">
        <f>S487*H487</f>
        <v>0</v>
      </c>
      <c r="AR487" s="24" t="s">
        <v>150</v>
      </c>
      <c r="AT487" s="24" t="s">
        <v>145</v>
      </c>
      <c r="AU487" s="24" t="s">
        <v>84</v>
      </c>
      <c r="AY487" s="24" t="s">
        <v>143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24" t="s">
        <v>82</v>
      </c>
      <c r="BK487" s="228">
        <f>ROUND(I487*H487,2)</f>
        <v>0</v>
      </c>
      <c r="BL487" s="24" t="s">
        <v>150</v>
      </c>
      <c r="BM487" s="24" t="s">
        <v>639</v>
      </c>
    </row>
    <row r="488" s="11" customFormat="1">
      <c r="B488" s="229"/>
      <c r="C488" s="230"/>
      <c r="D488" s="231" t="s">
        <v>152</v>
      </c>
      <c r="E488" s="232" t="s">
        <v>30</v>
      </c>
      <c r="F488" s="233" t="s">
        <v>640</v>
      </c>
      <c r="G488" s="230"/>
      <c r="H488" s="232" t="s">
        <v>30</v>
      </c>
      <c r="I488" s="234"/>
      <c r="J488" s="230"/>
      <c r="K488" s="230"/>
      <c r="L488" s="235"/>
      <c r="M488" s="236"/>
      <c r="N488" s="237"/>
      <c r="O488" s="237"/>
      <c r="P488" s="237"/>
      <c r="Q488" s="237"/>
      <c r="R488" s="237"/>
      <c r="S488" s="237"/>
      <c r="T488" s="238"/>
      <c r="AT488" s="239" t="s">
        <v>152</v>
      </c>
      <c r="AU488" s="239" t="s">
        <v>84</v>
      </c>
      <c r="AV488" s="11" t="s">
        <v>82</v>
      </c>
      <c r="AW488" s="11" t="s">
        <v>37</v>
      </c>
      <c r="AX488" s="11" t="s">
        <v>74</v>
      </c>
      <c r="AY488" s="239" t="s">
        <v>143</v>
      </c>
    </row>
    <row r="489" s="12" customFormat="1">
      <c r="B489" s="240"/>
      <c r="C489" s="241"/>
      <c r="D489" s="231" t="s">
        <v>152</v>
      </c>
      <c r="E489" s="242" t="s">
        <v>30</v>
      </c>
      <c r="F489" s="243" t="s">
        <v>641</v>
      </c>
      <c r="G489" s="241"/>
      <c r="H489" s="244">
        <v>93.200000000000003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AT489" s="250" t="s">
        <v>152</v>
      </c>
      <c r="AU489" s="250" t="s">
        <v>84</v>
      </c>
      <c r="AV489" s="12" t="s">
        <v>84</v>
      </c>
      <c r="AW489" s="12" t="s">
        <v>37</v>
      </c>
      <c r="AX489" s="12" t="s">
        <v>74</v>
      </c>
      <c r="AY489" s="250" t="s">
        <v>143</v>
      </c>
    </row>
    <row r="490" s="12" customFormat="1">
      <c r="B490" s="240"/>
      <c r="C490" s="241"/>
      <c r="D490" s="231" t="s">
        <v>152</v>
      </c>
      <c r="E490" s="242" t="s">
        <v>30</v>
      </c>
      <c r="F490" s="243" t="s">
        <v>642</v>
      </c>
      <c r="G490" s="241"/>
      <c r="H490" s="244">
        <v>184.59999999999999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AT490" s="250" t="s">
        <v>152</v>
      </c>
      <c r="AU490" s="250" t="s">
        <v>84</v>
      </c>
      <c r="AV490" s="12" t="s">
        <v>84</v>
      </c>
      <c r="AW490" s="12" t="s">
        <v>37</v>
      </c>
      <c r="AX490" s="12" t="s">
        <v>74</v>
      </c>
      <c r="AY490" s="250" t="s">
        <v>143</v>
      </c>
    </row>
    <row r="491" s="12" customFormat="1">
      <c r="B491" s="240"/>
      <c r="C491" s="241"/>
      <c r="D491" s="231" t="s">
        <v>152</v>
      </c>
      <c r="E491" s="242" t="s">
        <v>30</v>
      </c>
      <c r="F491" s="243" t="s">
        <v>643</v>
      </c>
      <c r="G491" s="241"/>
      <c r="H491" s="244">
        <v>1.55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AT491" s="250" t="s">
        <v>152</v>
      </c>
      <c r="AU491" s="250" t="s">
        <v>84</v>
      </c>
      <c r="AV491" s="12" t="s">
        <v>84</v>
      </c>
      <c r="AW491" s="12" t="s">
        <v>37</v>
      </c>
      <c r="AX491" s="12" t="s">
        <v>74</v>
      </c>
      <c r="AY491" s="250" t="s">
        <v>143</v>
      </c>
    </row>
    <row r="492" s="12" customFormat="1">
      <c r="B492" s="240"/>
      <c r="C492" s="241"/>
      <c r="D492" s="231" t="s">
        <v>152</v>
      </c>
      <c r="E492" s="242" t="s">
        <v>30</v>
      </c>
      <c r="F492" s="243" t="s">
        <v>644</v>
      </c>
      <c r="G492" s="241"/>
      <c r="H492" s="244">
        <v>52.5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AT492" s="250" t="s">
        <v>152</v>
      </c>
      <c r="AU492" s="250" t="s">
        <v>84</v>
      </c>
      <c r="AV492" s="12" t="s">
        <v>84</v>
      </c>
      <c r="AW492" s="12" t="s">
        <v>37</v>
      </c>
      <c r="AX492" s="12" t="s">
        <v>74</v>
      </c>
      <c r="AY492" s="250" t="s">
        <v>143</v>
      </c>
    </row>
    <row r="493" s="12" customFormat="1">
      <c r="B493" s="240"/>
      <c r="C493" s="241"/>
      <c r="D493" s="231" t="s">
        <v>152</v>
      </c>
      <c r="E493" s="242" t="s">
        <v>30</v>
      </c>
      <c r="F493" s="243" t="s">
        <v>645</v>
      </c>
      <c r="G493" s="241"/>
      <c r="H493" s="244">
        <v>23.98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AT493" s="250" t="s">
        <v>152</v>
      </c>
      <c r="AU493" s="250" t="s">
        <v>84</v>
      </c>
      <c r="AV493" s="12" t="s">
        <v>84</v>
      </c>
      <c r="AW493" s="12" t="s">
        <v>37</v>
      </c>
      <c r="AX493" s="12" t="s">
        <v>74</v>
      </c>
      <c r="AY493" s="250" t="s">
        <v>143</v>
      </c>
    </row>
    <row r="494" s="12" customFormat="1">
      <c r="B494" s="240"/>
      <c r="C494" s="241"/>
      <c r="D494" s="231" t="s">
        <v>152</v>
      </c>
      <c r="E494" s="242" t="s">
        <v>30</v>
      </c>
      <c r="F494" s="243" t="s">
        <v>646</v>
      </c>
      <c r="G494" s="241"/>
      <c r="H494" s="244">
        <v>3.98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AT494" s="250" t="s">
        <v>152</v>
      </c>
      <c r="AU494" s="250" t="s">
        <v>84</v>
      </c>
      <c r="AV494" s="12" t="s">
        <v>84</v>
      </c>
      <c r="AW494" s="12" t="s">
        <v>37</v>
      </c>
      <c r="AX494" s="12" t="s">
        <v>74</v>
      </c>
      <c r="AY494" s="250" t="s">
        <v>143</v>
      </c>
    </row>
    <row r="495" s="12" customFormat="1">
      <c r="B495" s="240"/>
      <c r="C495" s="241"/>
      <c r="D495" s="231" t="s">
        <v>152</v>
      </c>
      <c r="E495" s="242" t="s">
        <v>30</v>
      </c>
      <c r="F495" s="243" t="s">
        <v>647</v>
      </c>
      <c r="G495" s="241"/>
      <c r="H495" s="244">
        <v>5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AT495" s="250" t="s">
        <v>152</v>
      </c>
      <c r="AU495" s="250" t="s">
        <v>84</v>
      </c>
      <c r="AV495" s="12" t="s">
        <v>84</v>
      </c>
      <c r="AW495" s="12" t="s">
        <v>37</v>
      </c>
      <c r="AX495" s="12" t="s">
        <v>74</v>
      </c>
      <c r="AY495" s="250" t="s">
        <v>143</v>
      </c>
    </row>
    <row r="496" s="12" customFormat="1">
      <c r="B496" s="240"/>
      <c r="C496" s="241"/>
      <c r="D496" s="231" t="s">
        <v>152</v>
      </c>
      <c r="E496" s="242" t="s">
        <v>30</v>
      </c>
      <c r="F496" s="243" t="s">
        <v>648</v>
      </c>
      <c r="G496" s="241"/>
      <c r="H496" s="244">
        <v>14.4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AT496" s="250" t="s">
        <v>152</v>
      </c>
      <c r="AU496" s="250" t="s">
        <v>84</v>
      </c>
      <c r="AV496" s="12" t="s">
        <v>84</v>
      </c>
      <c r="AW496" s="12" t="s">
        <v>37</v>
      </c>
      <c r="AX496" s="12" t="s">
        <v>74</v>
      </c>
      <c r="AY496" s="250" t="s">
        <v>143</v>
      </c>
    </row>
    <row r="497" s="12" customFormat="1">
      <c r="B497" s="240"/>
      <c r="C497" s="241"/>
      <c r="D497" s="231" t="s">
        <v>152</v>
      </c>
      <c r="E497" s="242" t="s">
        <v>30</v>
      </c>
      <c r="F497" s="243" t="s">
        <v>649</v>
      </c>
      <c r="G497" s="241"/>
      <c r="H497" s="244">
        <v>9.7899999999999991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AT497" s="250" t="s">
        <v>152</v>
      </c>
      <c r="AU497" s="250" t="s">
        <v>84</v>
      </c>
      <c r="AV497" s="12" t="s">
        <v>84</v>
      </c>
      <c r="AW497" s="12" t="s">
        <v>37</v>
      </c>
      <c r="AX497" s="12" t="s">
        <v>74</v>
      </c>
      <c r="AY497" s="250" t="s">
        <v>143</v>
      </c>
    </row>
    <row r="498" s="14" customFormat="1">
      <c r="B498" s="262"/>
      <c r="C498" s="263"/>
      <c r="D498" s="231" t="s">
        <v>152</v>
      </c>
      <c r="E498" s="264" t="s">
        <v>30</v>
      </c>
      <c r="F498" s="265" t="s">
        <v>187</v>
      </c>
      <c r="G498" s="263"/>
      <c r="H498" s="266">
        <v>389</v>
      </c>
      <c r="I498" s="267"/>
      <c r="J498" s="263"/>
      <c r="K498" s="263"/>
      <c r="L498" s="268"/>
      <c r="M498" s="269"/>
      <c r="N498" s="270"/>
      <c r="O498" s="270"/>
      <c r="P498" s="270"/>
      <c r="Q498" s="270"/>
      <c r="R498" s="270"/>
      <c r="S498" s="270"/>
      <c r="T498" s="271"/>
      <c r="AT498" s="272" t="s">
        <v>152</v>
      </c>
      <c r="AU498" s="272" t="s">
        <v>84</v>
      </c>
      <c r="AV498" s="14" t="s">
        <v>150</v>
      </c>
      <c r="AW498" s="14" t="s">
        <v>37</v>
      </c>
      <c r="AX498" s="14" t="s">
        <v>82</v>
      </c>
      <c r="AY498" s="272" t="s">
        <v>143</v>
      </c>
    </row>
    <row r="499" s="1" customFormat="1" ht="16.5" customHeight="1">
      <c r="B499" s="46"/>
      <c r="C499" s="273" t="s">
        <v>650</v>
      </c>
      <c r="D499" s="273" t="s">
        <v>195</v>
      </c>
      <c r="E499" s="274" t="s">
        <v>651</v>
      </c>
      <c r="F499" s="275" t="s">
        <v>652</v>
      </c>
      <c r="G499" s="276" t="s">
        <v>209</v>
      </c>
      <c r="H499" s="277">
        <v>164</v>
      </c>
      <c r="I499" s="278"/>
      <c r="J499" s="279">
        <f>ROUND(I499*H499,2)</f>
        <v>0</v>
      </c>
      <c r="K499" s="275" t="s">
        <v>30</v>
      </c>
      <c r="L499" s="280"/>
      <c r="M499" s="281" t="s">
        <v>30</v>
      </c>
      <c r="N499" s="282" t="s">
        <v>45</v>
      </c>
      <c r="O499" s="47"/>
      <c r="P499" s="226">
        <f>O499*H499</f>
        <v>0</v>
      </c>
      <c r="Q499" s="226">
        <v>0.0050000000000000001</v>
      </c>
      <c r="R499" s="226">
        <f>Q499*H499</f>
        <v>0.82000000000000006</v>
      </c>
      <c r="S499" s="226">
        <v>0</v>
      </c>
      <c r="T499" s="227">
        <f>S499*H499</f>
        <v>0</v>
      </c>
      <c r="AR499" s="24" t="s">
        <v>199</v>
      </c>
      <c r="AT499" s="24" t="s">
        <v>195</v>
      </c>
      <c r="AU499" s="24" t="s">
        <v>84</v>
      </c>
      <c r="AY499" s="24" t="s">
        <v>143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24" t="s">
        <v>82</v>
      </c>
      <c r="BK499" s="228">
        <f>ROUND(I499*H499,2)</f>
        <v>0</v>
      </c>
      <c r="BL499" s="24" t="s">
        <v>150</v>
      </c>
      <c r="BM499" s="24" t="s">
        <v>653</v>
      </c>
    </row>
    <row r="500" s="11" customFormat="1">
      <c r="B500" s="229"/>
      <c r="C500" s="230"/>
      <c r="D500" s="231" t="s">
        <v>152</v>
      </c>
      <c r="E500" s="232" t="s">
        <v>30</v>
      </c>
      <c r="F500" s="233" t="s">
        <v>654</v>
      </c>
      <c r="G500" s="230"/>
      <c r="H500" s="232" t="s">
        <v>30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AT500" s="239" t="s">
        <v>152</v>
      </c>
      <c r="AU500" s="239" t="s">
        <v>84</v>
      </c>
      <c r="AV500" s="11" t="s">
        <v>82</v>
      </c>
      <c r="AW500" s="11" t="s">
        <v>37</v>
      </c>
      <c r="AX500" s="11" t="s">
        <v>74</v>
      </c>
      <c r="AY500" s="239" t="s">
        <v>143</v>
      </c>
    </row>
    <row r="501" s="12" customFormat="1">
      <c r="B501" s="240"/>
      <c r="C501" s="241"/>
      <c r="D501" s="231" t="s">
        <v>152</v>
      </c>
      <c r="E501" s="242" t="s">
        <v>30</v>
      </c>
      <c r="F501" s="243" t="s">
        <v>655</v>
      </c>
      <c r="G501" s="241"/>
      <c r="H501" s="244">
        <v>164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AT501" s="250" t="s">
        <v>152</v>
      </c>
      <c r="AU501" s="250" t="s">
        <v>84</v>
      </c>
      <c r="AV501" s="12" t="s">
        <v>84</v>
      </c>
      <c r="AW501" s="12" t="s">
        <v>37</v>
      </c>
      <c r="AX501" s="12" t="s">
        <v>82</v>
      </c>
      <c r="AY501" s="250" t="s">
        <v>143</v>
      </c>
    </row>
    <row r="502" s="1" customFormat="1" ht="38.25" customHeight="1">
      <c r="B502" s="46"/>
      <c r="C502" s="217" t="s">
        <v>656</v>
      </c>
      <c r="D502" s="217" t="s">
        <v>145</v>
      </c>
      <c r="E502" s="218" t="s">
        <v>657</v>
      </c>
      <c r="F502" s="219" t="s">
        <v>658</v>
      </c>
      <c r="G502" s="220" t="s">
        <v>247</v>
      </c>
      <c r="H502" s="221">
        <v>173</v>
      </c>
      <c r="I502" s="222"/>
      <c r="J502" s="223">
        <f>ROUND(I502*H502,2)</f>
        <v>0</v>
      </c>
      <c r="K502" s="219" t="s">
        <v>149</v>
      </c>
      <c r="L502" s="72"/>
      <c r="M502" s="224" t="s">
        <v>30</v>
      </c>
      <c r="N502" s="225" t="s">
        <v>45</v>
      </c>
      <c r="O502" s="47"/>
      <c r="P502" s="226">
        <f>O502*H502</f>
        <v>0</v>
      </c>
      <c r="Q502" s="226">
        <v>0.00331</v>
      </c>
      <c r="R502" s="226">
        <f>Q502*H502</f>
        <v>0.57262999999999997</v>
      </c>
      <c r="S502" s="226">
        <v>0</v>
      </c>
      <c r="T502" s="227">
        <f>S502*H502</f>
        <v>0</v>
      </c>
      <c r="AR502" s="24" t="s">
        <v>150</v>
      </c>
      <c r="AT502" s="24" t="s">
        <v>145</v>
      </c>
      <c r="AU502" s="24" t="s">
        <v>84</v>
      </c>
      <c r="AY502" s="24" t="s">
        <v>143</v>
      </c>
      <c r="BE502" s="228">
        <f>IF(N502="základní",J502,0)</f>
        <v>0</v>
      </c>
      <c r="BF502" s="228">
        <f>IF(N502="snížená",J502,0)</f>
        <v>0</v>
      </c>
      <c r="BG502" s="228">
        <f>IF(N502="zákl. přenesená",J502,0)</f>
        <v>0</v>
      </c>
      <c r="BH502" s="228">
        <f>IF(N502="sníž. přenesená",J502,0)</f>
        <v>0</v>
      </c>
      <c r="BI502" s="228">
        <f>IF(N502="nulová",J502,0)</f>
        <v>0</v>
      </c>
      <c r="BJ502" s="24" t="s">
        <v>82</v>
      </c>
      <c r="BK502" s="228">
        <f>ROUND(I502*H502,2)</f>
        <v>0</v>
      </c>
      <c r="BL502" s="24" t="s">
        <v>150</v>
      </c>
      <c r="BM502" s="24" t="s">
        <v>659</v>
      </c>
    </row>
    <row r="503" s="11" customFormat="1">
      <c r="B503" s="229"/>
      <c r="C503" s="230"/>
      <c r="D503" s="231" t="s">
        <v>152</v>
      </c>
      <c r="E503" s="232" t="s">
        <v>30</v>
      </c>
      <c r="F503" s="233" t="s">
        <v>660</v>
      </c>
      <c r="G503" s="230"/>
      <c r="H503" s="232" t="s">
        <v>30</v>
      </c>
      <c r="I503" s="234"/>
      <c r="J503" s="230"/>
      <c r="K503" s="230"/>
      <c r="L503" s="235"/>
      <c r="M503" s="236"/>
      <c r="N503" s="237"/>
      <c r="O503" s="237"/>
      <c r="P503" s="237"/>
      <c r="Q503" s="237"/>
      <c r="R503" s="237"/>
      <c r="S503" s="237"/>
      <c r="T503" s="238"/>
      <c r="AT503" s="239" t="s">
        <v>152</v>
      </c>
      <c r="AU503" s="239" t="s">
        <v>84</v>
      </c>
      <c r="AV503" s="11" t="s">
        <v>82</v>
      </c>
      <c r="AW503" s="11" t="s">
        <v>37</v>
      </c>
      <c r="AX503" s="11" t="s">
        <v>74</v>
      </c>
      <c r="AY503" s="239" t="s">
        <v>143</v>
      </c>
    </row>
    <row r="504" s="11" customFormat="1">
      <c r="B504" s="229"/>
      <c r="C504" s="230"/>
      <c r="D504" s="231" t="s">
        <v>152</v>
      </c>
      <c r="E504" s="232" t="s">
        <v>30</v>
      </c>
      <c r="F504" s="233" t="s">
        <v>661</v>
      </c>
      <c r="G504" s="230"/>
      <c r="H504" s="232" t="s">
        <v>30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AT504" s="239" t="s">
        <v>152</v>
      </c>
      <c r="AU504" s="239" t="s">
        <v>84</v>
      </c>
      <c r="AV504" s="11" t="s">
        <v>82</v>
      </c>
      <c r="AW504" s="11" t="s">
        <v>37</v>
      </c>
      <c r="AX504" s="11" t="s">
        <v>74</v>
      </c>
      <c r="AY504" s="239" t="s">
        <v>143</v>
      </c>
    </row>
    <row r="505" s="12" customFormat="1">
      <c r="B505" s="240"/>
      <c r="C505" s="241"/>
      <c r="D505" s="231" t="s">
        <v>152</v>
      </c>
      <c r="E505" s="242" t="s">
        <v>30</v>
      </c>
      <c r="F505" s="243" t="s">
        <v>662</v>
      </c>
      <c r="G505" s="241"/>
      <c r="H505" s="244">
        <v>77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AT505" s="250" t="s">
        <v>152</v>
      </c>
      <c r="AU505" s="250" t="s">
        <v>84</v>
      </c>
      <c r="AV505" s="12" t="s">
        <v>84</v>
      </c>
      <c r="AW505" s="12" t="s">
        <v>37</v>
      </c>
      <c r="AX505" s="12" t="s">
        <v>74</v>
      </c>
      <c r="AY505" s="250" t="s">
        <v>143</v>
      </c>
    </row>
    <row r="506" s="11" customFormat="1">
      <c r="B506" s="229"/>
      <c r="C506" s="230"/>
      <c r="D506" s="231" t="s">
        <v>152</v>
      </c>
      <c r="E506" s="232" t="s">
        <v>30</v>
      </c>
      <c r="F506" s="233" t="s">
        <v>663</v>
      </c>
      <c r="G506" s="230"/>
      <c r="H506" s="232" t="s">
        <v>30</v>
      </c>
      <c r="I506" s="234"/>
      <c r="J506" s="230"/>
      <c r="K506" s="230"/>
      <c r="L506" s="235"/>
      <c r="M506" s="236"/>
      <c r="N506" s="237"/>
      <c r="O506" s="237"/>
      <c r="P506" s="237"/>
      <c r="Q506" s="237"/>
      <c r="R506" s="237"/>
      <c r="S506" s="237"/>
      <c r="T506" s="238"/>
      <c r="AT506" s="239" t="s">
        <v>152</v>
      </c>
      <c r="AU506" s="239" t="s">
        <v>84</v>
      </c>
      <c r="AV506" s="11" t="s">
        <v>82</v>
      </c>
      <c r="AW506" s="11" t="s">
        <v>37</v>
      </c>
      <c r="AX506" s="11" t="s">
        <v>74</v>
      </c>
      <c r="AY506" s="239" t="s">
        <v>143</v>
      </c>
    </row>
    <row r="507" s="12" customFormat="1">
      <c r="B507" s="240"/>
      <c r="C507" s="241"/>
      <c r="D507" s="231" t="s">
        <v>152</v>
      </c>
      <c r="E507" s="242" t="s">
        <v>30</v>
      </c>
      <c r="F507" s="243" t="s">
        <v>664</v>
      </c>
      <c r="G507" s="241"/>
      <c r="H507" s="244">
        <v>36.100000000000001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AT507" s="250" t="s">
        <v>152</v>
      </c>
      <c r="AU507" s="250" t="s">
        <v>84</v>
      </c>
      <c r="AV507" s="12" t="s">
        <v>84</v>
      </c>
      <c r="AW507" s="12" t="s">
        <v>37</v>
      </c>
      <c r="AX507" s="12" t="s">
        <v>74</v>
      </c>
      <c r="AY507" s="250" t="s">
        <v>143</v>
      </c>
    </row>
    <row r="508" s="11" customFormat="1">
      <c r="B508" s="229"/>
      <c r="C508" s="230"/>
      <c r="D508" s="231" t="s">
        <v>152</v>
      </c>
      <c r="E508" s="232" t="s">
        <v>30</v>
      </c>
      <c r="F508" s="233" t="s">
        <v>665</v>
      </c>
      <c r="G508" s="230"/>
      <c r="H508" s="232" t="s">
        <v>30</v>
      </c>
      <c r="I508" s="234"/>
      <c r="J508" s="230"/>
      <c r="K508" s="230"/>
      <c r="L508" s="235"/>
      <c r="M508" s="236"/>
      <c r="N508" s="237"/>
      <c r="O508" s="237"/>
      <c r="P508" s="237"/>
      <c r="Q508" s="237"/>
      <c r="R508" s="237"/>
      <c r="S508" s="237"/>
      <c r="T508" s="238"/>
      <c r="AT508" s="239" t="s">
        <v>152</v>
      </c>
      <c r="AU508" s="239" t="s">
        <v>84</v>
      </c>
      <c r="AV508" s="11" t="s">
        <v>82</v>
      </c>
      <c r="AW508" s="11" t="s">
        <v>37</v>
      </c>
      <c r="AX508" s="11" t="s">
        <v>74</v>
      </c>
      <c r="AY508" s="239" t="s">
        <v>143</v>
      </c>
    </row>
    <row r="509" s="12" customFormat="1">
      <c r="B509" s="240"/>
      <c r="C509" s="241"/>
      <c r="D509" s="231" t="s">
        <v>152</v>
      </c>
      <c r="E509" s="242" t="s">
        <v>30</v>
      </c>
      <c r="F509" s="243" t="s">
        <v>666</v>
      </c>
      <c r="G509" s="241"/>
      <c r="H509" s="244">
        <v>44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AT509" s="250" t="s">
        <v>152</v>
      </c>
      <c r="AU509" s="250" t="s">
        <v>84</v>
      </c>
      <c r="AV509" s="12" t="s">
        <v>84</v>
      </c>
      <c r="AW509" s="12" t="s">
        <v>37</v>
      </c>
      <c r="AX509" s="12" t="s">
        <v>74</v>
      </c>
      <c r="AY509" s="250" t="s">
        <v>143</v>
      </c>
    </row>
    <row r="510" s="12" customFormat="1">
      <c r="B510" s="240"/>
      <c r="C510" s="241"/>
      <c r="D510" s="231" t="s">
        <v>152</v>
      </c>
      <c r="E510" s="242" t="s">
        <v>30</v>
      </c>
      <c r="F510" s="243" t="s">
        <v>667</v>
      </c>
      <c r="G510" s="241"/>
      <c r="H510" s="244">
        <v>15.9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AT510" s="250" t="s">
        <v>152</v>
      </c>
      <c r="AU510" s="250" t="s">
        <v>84</v>
      </c>
      <c r="AV510" s="12" t="s">
        <v>84</v>
      </c>
      <c r="AW510" s="12" t="s">
        <v>37</v>
      </c>
      <c r="AX510" s="12" t="s">
        <v>74</v>
      </c>
      <c r="AY510" s="250" t="s">
        <v>143</v>
      </c>
    </row>
    <row r="511" s="14" customFormat="1">
      <c r="B511" s="262"/>
      <c r="C511" s="263"/>
      <c r="D511" s="231" t="s">
        <v>152</v>
      </c>
      <c r="E511" s="264" t="s">
        <v>30</v>
      </c>
      <c r="F511" s="265" t="s">
        <v>187</v>
      </c>
      <c r="G511" s="263"/>
      <c r="H511" s="266">
        <v>173</v>
      </c>
      <c r="I511" s="267"/>
      <c r="J511" s="263"/>
      <c r="K511" s="263"/>
      <c r="L511" s="268"/>
      <c r="M511" s="269"/>
      <c r="N511" s="270"/>
      <c r="O511" s="270"/>
      <c r="P511" s="270"/>
      <c r="Q511" s="270"/>
      <c r="R511" s="270"/>
      <c r="S511" s="270"/>
      <c r="T511" s="271"/>
      <c r="AT511" s="272" t="s">
        <v>152</v>
      </c>
      <c r="AU511" s="272" t="s">
        <v>84</v>
      </c>
      <c r="AV511" s="14" t="s">
        <v>150</v>
      </c>
      <c r="AW511" s="14" t="s">
        <v>37</v>
      </c>
      <c r="AX511" s="14" t="s">
        <v>82</v>
      </c>
      <c r="AY511" s="272" t="s">
        <v>143</v>
      </c>
    </row>
    <row r="512" s="1" customFormat="1" ht="25.5" customHeight="1">
      <c r="B512" s="46"/>
      <c r="C512" s="273" t="s">
        <v>668</v>
      </c>
      <c r="D512" s="273" t="s">
        <v>195</v>
      </c>
      <c r="E512" s="274" t="s">
        <v>669</v>
      </c>
      <c r="F512" s="275" t="s">
        <v>670</v>
      </c>
      <c r="G512" s="276" t="s">
        <v>209</v>
      </c>
      <c r="H512" s="277">
        <v>52</v>
      </c>
      <c r="I512" s="278"/>
      <c r="J512" s="279">
        <f>ROUND(I512*H512,2)</f>
        <v>0</v>
      </c>
      <c r="K512" s="275" t="s">
        <v>149</v>
      </c>
      <c r="L512" s="280"/>
      <c r="M512" s="281" t="s">
        <v>30</v>
      </c>
      <c r="N512" s="282" t="s">
        <v>45</v>
      </c>
      <c r="O512" s="47"/>
      <c r="P512" s="226">
        <f>O512*H512</f>
        <v>0</v>
      </c>
      <c r="Q512" s="226">
        <v>0.00089999999999999998</v>
      </c>
      <c r="R512" s="226">
        <f>Q512*H512</f>
        <v>0.046800000000000001</v>
      </c>
      <c r="S512" s="226">
        <v>0</v>
      </c>
      <c r="T512" s="227">
        <f>S512*H512</f>
        <v>0</v>
      </c>
      <c r="AR512" s="24" t="s">
        <v>199</v>
      </c>
      <c r="AT512" s="24" t="s">
        <v>195</v>
      </c>
      <c r="AU512" s="24" t="s">
        <v>84</v>
      </c>
      <c r="AY512" s="24" t="s">
        <v>143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24" t="s">
        <v>82</v>
      </c>
      <c r="BK512" s="228">
        <f>ROUND(I512*H512,2)</f>
        <v>0</v>
      </c>
      <c r="BL512" s="24" t="s">
        <v>150</v>
      </c>
      <c r="BM512" s="24" t="s">
        <v>671</v>
      </c>
    </row>
    <row r="513" s="11" customFormat="1">
      <c r="B513" s="229"/>
      <c r="C513" s="230"/>
      <c r="D513" s="231" t="s">
        <v>152</v>
      </c>
      <c r="E513" s="232" t="s">
        <v>30</v>
      </c>
      <c r="F513" s="233" t="s">
        <v>672</v>
      </c>
      <c r="G513" s="230"/>
      <c r="H513" s="232" t="s">
        <v>30</v>
      </c>
      <c r="I513" s="234"/>
      <c r="J513" s="230"/>
      <c r="K513" s="230"/>
      <c r="L513" s="235"/>
      <c r="M513" s="236"/>
      <c r="N513" s="237"/>
      <c r="O513" s="237"/>
      <c r="P513" s="237"/>
      <c r="Q513" s="237"/>
      <c r="R513" s="237"/>
      <c r="S513" s="237"/>
      <c r="T513" s="238"/>
      <c r="AT513" s="239" t="s">
        <v>152</v>
      </c>
      <c r="AU513" s="239" t="s">
        <v>84</v>
      </c>
      <c r="AV513" s="11" t="s">
        <v>82</v>
      </c>
      <c r="AW513" s="11" t="s">
        <v>37</v>
      </c>
      <c r="AX513" s="11" t="s">
        <v>74</v>
      </c>
      <c r="AY513" s="239" t="s">
        <v>143</v>
      </c>
    </row>
    <row r="514" s="11" customFormat="1">
      <c r="B514" s="229"/>
      <c r="C514" s="230"/>
      <c r="D514" s="231" t="s">
        <v>152</v>
      </c>
      <c r="E514" s="232" t="s">
        <v>30</v>
      </c>
      <c r="F514" s="233" t="s">
        <v>660</v>
      </c>
      <c r="G514" s="230"/>
      <c r="H514" s="232" t="s">
        <v>30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AT514" s="239" t="s">
        <v>152</v>
      </c>
      <c r="AU514" s="239" t="s">
        <v>84</v>
      </c>
      <c r="AV514" s="11" t="s">
        <v>82</v>
      </c>
      <c r="AW514" s="11" t="s">
        <v>37</v>
      </c>
      <c r="AX514" s="11" t="s">
        <v>74</v>
      </c>
      <c r="AY514" s="239" t="s">
        <v>143</v>
      </c>
    </row>
    <row r="515" s="11" customFormat="1">
      <c r="B515" s="229"/>
      <c r="C515" s="230"/>
      <c r="D515" s="231" t="s">
        <v>152</v>
      </c>
      <c r="E515" s="232" t="s">
        <v>30</v>
      </c>
      <c r="F515" s="233" t="s">
        <v>661</v>
      </c>
      <c r="G515" s="230"/>
      <c r="H515" s="232" t="s">
        <v>30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AT515" s="239" t="s">
        <v>152</v>
      </c>
      <c r="AU515" s="239" t="s">
        <v>84</v>
      </c>
      <c r="AV515" s="11" t="s">
        <v>82</v>
      </c>
      <c r="AW515" s="11" t="s">
        <v>37</v>
      </c>
      <c r="AX515" s="11" t="s">
        <v>74</v>
      </c>
      <c r="AY515" s="239" t="s">
        <v>143</v>
      </c>
    </row>
    <row r="516" s="12" customFormat="1">
      <c r="B516" s="240"/>
      <c r="C516" s="241"/>
      <c r="D516" s="231" t="s">
        <v>152</v>
      </c>
      <c r="E516" s="242" t="s">
        <v>30</v>
      </c>
      <c r="F516" s="243" t="s">
        <v>673</v>
      </c>
      <c r="G516" s="241"/>
      <c r="H516" s="244">
        <v>19.404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AT516" s="250" t="s">
        <v>152</v>
      </c>
      <c r="AU516" s="250" t="s">
        <v>84</v>
      </c>
      <c r="AV516" s="12" t="s">
        <v>84</v>
      </c>
      <c r="AW516" s="12" t="s">
        <v>37</v>
      </c>
      <c r="AX516" s="12" t="s">
        <v>74</v>
      </c>
      <c r="AY516" s="250" t="s">
        <v>143</v>
      </c>
    </row>
    <row r="517" s="11" customFormat="1">
      <c r="B517" s="229"/>
      <c r="C517" s="230"/>
      <c r="D517" s="231" t="s">
        <v>152</v>
      </c>
      <c r="E517" s="232" t="s">
        <v>30</v>
      </c>
      <c r="F517" s="233" t="s">
        <v>663</v>
      </c>
      <c r="G517" s="230"/>
      <c r="H517" s="232" t="s">
        <v>30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AT517" s="239" t="s">
        <v>152</v>
      </c>
      <c r="AU517" s="239" t="s">
        <v>84</v>
      </c>
      <c r="AV517" s="11" t="s">
        <v>82</v>
      </c>
      <c r="AW517" s="11" t="s">
        <v>37</v>
      </c>
      <c r="AX517" s="11" t="s">
        <v>74</v>
      </c>
      <c r="AY517" s="239" t="s">
        <v>143</v>
      </c>
    </row>
    <row r="518" s="12" customFormat="1">
      <c r="B518" s="240"/>
      <c r="C518" s="241"/>
      <c r="D518" s="231" t="s">
        <v>152</v>
      </c>
      <c r="E518" s="242" t="s">
        <v>30</v>
      </c>
      <c r="F518" s="243" t="s">
        <v>674</v>
      </c>
      <c r="G518" s="241"/>
      <c r="H518" s="244">
        <v>12.130000000000001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AT518" s="250" t="s">
        <v>152</v>
      </c>
      <c r="AU518" s="250" t="s">
        <v>84</v>
      </c>
      <c r="AV518" s="12" t="s">
        <v>84</v>
      </c>
      <c r="AW518" s="12" t="s">
        <v>37</v>
      </c>
      <c r="AX518" s="12" t="s">
        <v>74</v>
      </c>
      <c r="AY518" s="250" t="s">
        <v>143</v>
      </c>
    </row>
    <row r="519" s="11" customFormat="1">
      <c r="B519" s="229"/>
      <c r="C519" s="230"/>
      <c r="D519" s="231" t="s">
        <v>152</v>
      </c>
      <c r="E519" s="232" t="s">
        <v>30</v>
      </c>
      <c r="F519" s="233" t="s">
        <v>665</v>
      </c>
      <c r="G519" s="230"/>
      <c r="H519" s="232" t="s">
        <v>30</v>
      </c>
      <c r="I519" s="234"/>
      <c r="J519" s="230"/>
      <c r="K519" s="230"/>
      <c r="L519" s="235"/>
      <c r="M519" s="236"/>
      <c r="N519" s="237"/>
      <c r="O519" s="237"/>
      <c r="P519" s="237"/>
      <c r="Q519" s="237"/>
      <c r="R519" s="237"/>
      <c r="S519" s="237"/>
      <c r="T519" s="238"/>
      <c r="AT519" s="239" t="s">
        <v>152</v>
      </c>
      <c r="AU519" s="239" t="s">
        <v>84</v>
      </c>
      <c r="AV519" s="11" t="s">
        <v>82</v>
      </c>
      <c r="AW519" s="11" t="s">
        <v>37</v>
      </c>
      <c r="AX519" s="11" t="s">
        <v>74</v>
      </c>
      <c r="AY519" s="239" t="s">
        <v>143</v>
      </c>
    </row>
    <row r="520" s="12" customFormat="1">
      <c r="B520" s="240"/>
      <c r="C520" s="241"/>
      <c r="D520" s="231" t="s">
        <v>152</v>
      </c>
      <c r="E520" s="242" t="s">
        <v>30</v>
      </c>
      <c r="F520" s="243" t="s">
        <v>675</v>
      </c>
      <c r="G520" s="241"/>
      <c r="H520" s="244">
        <v>17.556000000000001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AT520" s="250" t="s">
        <v>152</v>
      </c>
      <c r="AU520" s="250" t="s">
        <v>84</v>
      </c>
      <c r="AV520" s="12" t="s">
        <v>84</v>
      </c>
      <c r="AW520" s="12" t="s">
        <v>37</v>
      </c>
      <c r="AX520" s="12" t="s">
        <v>74</v>
      </c>
      <c r="AY520" s="250" t="s">
        <v>143</v>
      </c>
    </row>
    <row r="521" s="12" customFormat="1">
      <c r="B521" s="240"/>
      <c r="C521" s="241"/>
      <c r="D521" s="231" t="s">
        <v>152</v>
      </c>
      <c r="E521" s="242" t="s">
        <v>30</v>
      </c>
      <c r="F521" s="243" t="s">
        <v>676</v>
      </c>
      <c r="G521" s="241"/>
      <c r="H521" s="244">
        <v>2.9100000000000001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AT521" s="250" t="s">
        <v>152</v>
      </c>
      <c r="AU521" s="250" t="s">
        <v>84</v>
      </c>
      <c r="AV521" s="12" t="s">
        <v>84</v>
      </c>
      <c r="AW521" s="12" t="s">
        <v>37</v>
      </c>
      <c r="AX521" s="12" t="s">
        <v>74</v>
      </c>
      <c r="AY521" s="250" t="s">
        <v>143</v>
      </c>
    </row>
    <row r="522" s="14" customFormat="1">
      <c r="B522" s="262"/>
      <c r="C522" s="263"/>
      <c r="D522" s="231" t="s">
        <v>152</v>
      </c>
      <c r="E522" s="264" t="s">
        <v>30</v>
      </c>
      <c r="F522" s="265" t="s">
        <v>187</v>
      </c>
      <c r="G522" s="263"/>
      <c r="H522" s="266">
        <v>52</v>
      </c>
      <c r="I522" s="267"/>
      <c r="J522" s="263"/>
      <c r="K522" s="263"/>
      <c r="L522" s="268"/>
      <c r="M522" s="269"/>
      <c r="N522" s="270"/>
      <c r="O522" s="270"/>
      <c r="P522" s="270"/>
      <c r="Q522" s="270"/>
      <c r="R522" s="270"/>
      <c r="S522" s="270"/>
      <c r="T522" s="271"/>
      <c r="AT522" s="272" t="s">
        <v>152</v>
      </c>
      <c r="AU522" s="272" t="s">
        <v>84</v>
      </c>
      <c r="AV522" s="14" t="s">
        <v>150</v>
      </c>
      <c r="AW522" s="14" t="s">
        <v>37</v>
      </c>
      <c r="AX522" s="14" t="s">
        <v>82</v>
      </c>
      <c r="AY522" s="272" t="s">
        <v>143</v>
      </c>
    </row>
    <row r="523" s="1" customFormat="1" ht="25.5" customHeight="1">
      <c r="B523" s="46"/>
      <c r="C523" s="217" t="s">
        <v>677</v>
      </c>
      <c r="D523" s="217" t="s">
        <v>145</v>
      </c>
      <c r="E523" s="218" t="s">
        <v>678</v>
      </c>
      <c r="F523" s="219" t="s">
        <v>679</v>
      </c>
      <c r="G523" s="220" t="s">
        <v>209</v>
      </c>
      <c r="H523" s="221">
        <v>62.5</v>
      </c>
      <c r="I523" s="222"/>
      <c r="J523" s="223">
        <f>ROUND(I523*H523,2)</f>
        <v>0</v>
      </c>
      <c r="K523" s="219" t="s">
        <v>149</v>
      </c>
      <c r="L523" s="72"/>
      <c r="M523" s="224" t="s">
        <v>30</v>
      </c>
      <c r="N523" s="225" t="s">
        <v>45</v>
      </c>
      <c r="O523" s="47"/>
      <c r="P523" s="226">
        <f>O523*H523</f>
        <v>0</v>
      </c>
      <c r="Q523" s="226">
        <v>6.0000000000000002E-05</v>
      </c>
      <c r="R523" s="226">
        <f>Q523*H523</f>
        <v>0.0037500000000000003</v>
      </c>
      <c r="S523" s="226">
        <v>0</v>
      </c>
      <c r="T523" s="227">
        <f>S523*H523</f>
        <v>0</v>
      </c>
      <c r="AR523" s="24" t="s">
        <v>150</v>
      </c>
      <c r="AT523" s="24" t="s">
        <v>145</v>
      </c>
      <c r="AU523" s="24" t="s">
        <v>84</v>
      </c>
      <c r="AY523" s="24" t="s">
        <v>143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24" t="s">
        <v>82</v>
      </c>
      <c r="BK523" s="228">
        <f>ROUND(I523*H523,2)</f>
        <v>0</v>
      </c>
      <c r="BL523" s="24" t="s">
        <v>150</v>
      </c>
      <c r="BM523" s="24" t="s">
        <v>680</v>
      </c>
    </row>
    <row r="524" s="11" customFormat="1">
      <c r="B524" s="229"/>
      <c r="C524" s="230"/>
      <c r="D524" s="231" t="s">
        <v>152</v>
      </c>
      <c r="E524" s="232" t="s">
        <v>30</v>
      </c>
      <c r="F524" s="233" t="s">
        <v>530</v>
      </c>
      <c r="G524" s="230"/>
      <c r="H524" s="232" t="s">
        <v>30</v>
      </c>
      <c r="I524" s="234"/>
      <c r="J524" s="230"/>
      <c r="K524" s="230"/>
      <c r="L524" s="235"/>
      <c r="M524" s="236"/>
      <c r="N524" s="237"/>
      <c r="O524" s="237"/>
      <c r="P524" s="237"/>
      <c r="Q524" s="237"/>
      <c r="R524" s="237"/>
      <c r="S524" s="237"/>
      <c r="T524" s="238"/>
      <c r="AT524" s="239" t="s">
        <v>152</v>
      </c>
      <c r="AU524" s="239" t="s">
        <v>84</v>
      </c>
      <c r="AV524" s="11" t="s">
        <v>82</v>
      </c>
      <c r="AW524" s="11" t="s">
        <v>37</v>
      </c>
      <c r="AX524" s="11" t="s">
        <v>74</v>
      </c>
      <c r="AY524" s="239" t="s">
        <v>143</v>
      </c>
    </row>
    <row r="525" s="12" customFormat="1">
      <c r="B525" s="240"/>
      <c r="C525" s="241"/>
      <c r="D525" s="231" t="s">
        <v>152</v>
      </c>
      <c r="E525" s="242" t="s">
        <v>30</v>
      </c>
      <c r="F525" s="243" t="s">
        <v>681</v>
      </c>
      <c r="G525" s="241"/>
      <c r="H525" s="244">
        <v>0.5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AT525" s="250" t="s">
        <v>152</v>
      </c>
      <c r="AU525" s="250" t="s">
        <v>84</v>
      </c>
      <c r="AV525" s="12" t="s">
        <v>84</v>
      </c>
      <c r="AW525" s="12" t="s">
        <v>37</v>
      </c>
      <c r="AX525" s="12" t="s">
        <v>74</v>
      </c>
      <c r="AY525" s="250" t="s">
        <v>143</v>
      </c>
    </row>
    <row r="526" s="11" customFormat="1">
      <c r="B526" s="229"/>
      <c r="C526" s="230"/>
      <c r="D526" s="231" t="s">
        <v>152</v>
      </c>
      <c r="E526" s="232" t="s">
        <v>30</v>
      </c>
      <c r="F526" s="233" t="s">
        <v>682</v>
      </c>
      <c r="G526" s="230"/>
      <c r="H526" s="232" t="s">
        <v>30</v>
      </c>
      <c r="I526" s="234"/>
      <c r="J526" s="230"/>
      <c r="K526" s="230"/>
      <c r="L526" s="235"/>
      <c r="M526" s="236"/>
      <c r="N526" s="237"/>
      <c r="O526" s="237"/>
      <c r="P526" s="237"/>
      <c r="Q526" s="237"/>
      <c r="R526" s="237"/>
      <c r="S526" s="237"/>
      <c r="T526" s="238"/>
      <c r="AT526" s="239" t="s">
        <v>152</v>
      </c>
      <c r="AU526" s="239" t="s">
        <v>84</v>
      </c>
      <c r="AV526" s="11" t="s">
        <v>82</v>
      </c>
      <c r="AW526" s="11" t="s">
        <v>37</v>
      </c>
      <c r="AX526" s="11" t="s">
        <v>74</v>
      </c>
      <c r="AY526" s="239" t="s">
        <v>143</v>
      </c>
    </row>
    <row r="527" s="12" customFormat="1">
      <c r="B527" s="240"/>
      <c r="C527" s="241"/>
      <c r="D527" s="231" t="s">
        <v>152</v>
      </c>
      <c r="E527" s="242" t="s">
        <v>30</v>
      </c>
      <c r="F527" s="243" t="s">
        <v>683</v>
      </c>
      <c r="G527" s="241"/>
      <c r="H527" s="244">
        <v>8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AT527" s="250" t="s">
        <v>152</v>
      </c>
      <c r="AU527" s="250" t="s">
        <v>84</v>
      </c>
      <c r="AV527" s="12" t="s">
        <v>84</v>
      </c>
      <c r="AW527" s="12" t="s">
        <v>37</v>
      </c>
      <c r="AX527" s="12" t="s">
        <v>74</v>
      </c>
      <c r="AY527" s="250" t="s">
        <v>143</v>
      </c>
    </row>
    <row r="528" s="11" customFormat="1">
      <c r="B528" s="229"/>
      <c r="C528" s="230"/>
      <c r="D528" s="231" t="s">
        <v>152</v>
      </c>
      <c r="E528" s="232" t="s">
        <v>30</v>
      </c>
      <c r="F528" s="233" t="s">
        <v>684</v>
      </c>
      <c r="G528" s="230"/>
      <c r="H528" s="232" t="s">
        <v>30</v>
      </c>
      <c r="I528" s="234"/>
      <c r="J528" s="230"/>
      <c r="K528" s="230"/>
      <c r="L528" s="235"/>
      <c r="M528" s="236"/>
      <c r="N528" s="237"/>
      <c r="O528" s="237"/>
      <c r="P528" s="237"/>
      <c r="Q528" s="237"/>
      <c r="R528" s="237"/>
      <c r="S528" s="237"/>
      <c r="T528" s="238"/>
      <c r="AT528" s="239" t="s">
        <v>152</v>
      </c>
      <c r="AU528" s="239" t="s">
        <v>84</v>
      </c>
      <c r="AV528" s="11" t="s">
        <v>82</v>
      </c>
      <c r="AW528" s="11" t="s">
        <v>37</v>
      </c>
      <c r="AX528" s="11" t="s">
        <v>74</v>
      </c>
      <c r="AY528" s="239" t="s">
        <v>143</v>
      </c>
    </row>
    <row r="529" s="12" customFormat="1">
      <c r="B529" s="240"/>
      <c r="C529" s="241"/>
      <c r="D529" s="231" t="s">
        <v>152</v>
      </c>
      <c r="E529" s="242" t="s">
        <v>30</v>
      </c>
      <c r="F529" s="243" t="s">
        <v>685</v>
      </c>
      <c r="G529" s="241"/>
      <c r="H529" s="244">
        <v>54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AT529" s="250" t="s">
        <v>152</v>
      </c>
      <c r="AU529" s="250" t="s">
        <v>84</v>
      </c>
      <c r="AV529" s="12" t="s">
        <v>84</v>
      </c>
      <c r="AW529" s="12" t="s">
        <v>37</v>
      </c>
      <c r="AX529" s="12" t="s">
        <v>74</v>
      </c>
      <c r="AY529" s="250" t="s">
        <v>143</v>
      </c>
    </row>
    <row r="530" s="14" customFormat="1">
      <c r="B530" s="262"/>
      <c r="C530" s="263"/>
      <c r="D530" s="231" t="s">
        <v>152</v>
      </c>
      <c r="E530" s="264" t="s">
        <v>30</v>
      </c>
      <c r="F530" s="265" t="s">
        <v>187</v>
      </c>
      <c r="G530" s="263"/>
      <c r="H530" s="266">
        <v>62.5</v>
      </c>
      <c r="I530" s="267"/>
      <c r="J530" s="263"/>
      <c r="K530" s="263"/>
      <c r="L530" s="268"/>
      <c r="M530" s="269"/>
      <c r="N530" s="270"/>
      <c r="O530" s="270"/>
      <c r="P530" s="270"/>
      <c r="Q530" s="270"/>
      <c r="R530" s="270"/>
      <c r="S530" s="270"/>
      <c r="T530" s="271"/>
      <c r="AT530" s="272" t="s">
        <v>152</v>
      </c>
      <c r="AU530" s="272" t="s">
        <v>84</v>
      </c>
      <c r="AV530" s="14" t="s">
        <v>150</v>
      </c>
      <c r="AW530" s="14" t="s">
        <v>37</v>
      </c>
      <c r="AX530" s="14" t="s">
        <v>82</v>
      </c>
      <c r="AY530" s="272" t="s">
        <v>143</v>
      </c>
    </row>
    <row r="531" s="1" customFormat="1" ht="25.5" customHeight="1">
      <c r="B531" s="46"/>
      <c r="C531" s="217" t="s">
        <v>686</v>
      </c>
      <c r="D531" s="217" t="s">
        <v>145</v>
      </c>
      <c r="E531" s="218" t="s">
        <v>687</v>
      </c>
      <c r="F531" s="219" t="s">
        <v>688</v>
      </c>
      <c r="G531" s="220" t="s">
        <v>209</v>
      </c>
      <c r="H531" s="221">
        <v>1461.5</v>
      </c>
      <c r="I531" s="222"/>
      <c r="J531" s="223">
        <f>ROUND(I531*H531,2)</f>
        <v>0</v>
      </c>
      <c r="K531" s="219" t="s">
        <v>149</v>
      </c>
      <c r="L531" s="72"/>
      <c r="M531" s="224" t="s">
        <v>30</v>
      </c>
      <c r="N531" s="225" t="s">
        <v>45</v>
      </c>
      <c r="O531" s="47"/>
      <c r="P531" s="226">
        <f>O531*H531</f>
        <v>0</v>
      </c>
      <c r="Q531" s="226">
        <v>6.0000000000000002E-05</v>
      </c>
      <c r="R531" s="226">
        <f>Q531*H531</f>
        <v>0.087690000000000004</v>
      </c>
      <c r="S531" s="226">
        <v>0</v>
      </c>
      <c r="T531" s="227">
        <f>S531*H531</f>
        <v>0</v>
      </c>
      <c r="AR531" s="24" t="s">
        <v>150</v>
      </c>
      <c r="AT531" s="24" t="s">
        <v>145</v>
      </c>
      <c r="AU531" s="24" t="s">
        <v>84</v>
      </c>
      <c r="AY531" s="24" t="s">
        <v>143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24" t="s">
        <v>82</v>
      </c>
      <c r="BK531" s="228">
        <f>ROUND(I531*H531,2)</f>
        <v>0</v>
      </c>
      <c r="BL531" s="24" t="s">
        <v>150</v>
      </c>
      <c r="BM531" s="24" t="s">
        <v>689</v>
      </c>
    </row>
    <row r="532" s="11" customFormat="1">
      <c r="B532" s="229"/>
      <c r="C532" s="230"/>
      <c r="D532" s="231" t="s">
        <v>152</v>
      </c>
      <c r="E532" s="232" t="s">
        <v>30</v>
      </c>
      <c r="F532" s="233" t="s">
        <v>588</v>
      </c>
      <c r="G532" s="230"/>
      <c r="H532" s="232" t="s">
        <v>30</v>
      </c>
      <c r="I532" s="234"/>
      <c r="J532" s="230"/>
      <c r="K532" s="230"/>
      <c r="L532" s="235"/>
      <c r="M532" s="236"/>
      <c r="N532" s="237"/>
      <c r="O532" s="237"/>
      <c r="P532" s="237"/>
      <c r="Q532" s="237"/>
      <c r="R532" s="237"/>
      <c r="S532" s="237"/>
      <c r="T532" s="238"/>
      <c r="AT532" s="239" t="s">
        <v>152</v>
      </c>
      <c r="AU532" s="239" t="s">
        <v>84</v>
      </c>
      <c r="AV532" s="11" t="s">
        <v>82</v>
      </c>
      <c r="AW532" s="11" t="s">
        <v>37</v>
      </c>
      <c r="AX532" s="11" t="s">
        <v>74</v>
      </c>
      <c r="AY532" s="239" t="s">
        <v>143</v>
      </c>
    </row>
    <row r="533" s="12" customFormat="1">
      <c r="B533" s="240"/>
      <c r="C533" s="241"/>
      <c r="D533" s="231" t="s">
        <v>152</v>
      </c>
      <c r="E533" s="242" t="s">
        <v>30</v>
      </c>
      <c r="F533" s="243" t="s">
        <v>690</v>
      </c>
      <c r="G533" s="241"/>
      <c r="H533" s="244">
        <v>2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AT533" s="250" t="s">
        <v>152</v>
      </c>
      <c r="AU533" s="250" t="s">
        <v>84</v>
      </c>
      <c r="AV533" s="12" t="s">
        <v>84</v>
      </c>
      <c r="AW533" s="12" t="s">
        <v>37</v>
      </c>
      <c r="AX533" s="12" t="s">
        <v>74</v>
      </c>
      <c r="AY533" s="250" t="s">
        <v>143</v>
      </c>
    </row>
    <row r="534" s="11" customFormat="1">
      <c r="B534" s="229"/>
      <c r="C534" s="230"/>
      <c r="D534" s="231" t="s">
        <v>152</v>
      </c>
      <c r="E534" s="232" t="s">
        <v>30</v>
      </c>
      <c r="F534" s="233" t="s">
        <v>691</v>
      </c>
      <c r="G534" s="230"/>
      <c r="H534" s="232" t="s">
        <v>30</v>
      </c>
      <c r="I534" s="234"/>
      <c r="J534" s="230"/>
      <c r="K534" s="230"/>
      <c r="L534" s="235"/>
      <c r="M534" s="236"/>
      <c r="N534" s="237"/>
      <c r="O534" s="237"/>
      <c r="P534" s="237"/>
      <c r="Q534" s="237"/>
      <c r="R534" s="237"/>
      <c r="S534" s="237"/>
      <c r="T534" s="238"/>
      <c r="AT534" s="239" t="s">
        <v>152</v>
      </c>
      <c r="AU534" s="239" t="s">
        <v>84</v>
      </c>
      <c r="AV534" s="11" t="s">
        <v>82</v>
      </c>
      <c r="AW534" s="11" t="s">
        <v>37</v>
      </c>
      <c r="AX534" s="11" t="s">
        <v>74</v>
      </c>
      <c r="AY534" s="239" t="s">
        <v>143</v>
      </c>
    </row>
    <row r="535" s="12" customFormat="1">
      <c r="B535" s="240"/>
      <c r="C535" s="241"/>
      <c r="D535" s="231" t="s">
        <v>152</v>
      </c>
      <c r="E535" s="242" t="s">
        <v>30</v>
      </c>
      <c r="F535" s="243" t="s">
        <v>692</v>
      </c>
      <c r="G535" s="241"/>
      <c r="H535" s="244">
        <v>1235.5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AT535" s="250" t="s">
        <v>152</v>
      </c>
      <c r="AU535" s="250" t="s">
        <v>84</v>
      </c>
      <c r="AV535" s="12" t="s">
        <v>84</v>
      </c>
      <c r="AW535" s="12" t="s">
        <v>37</v>
      </c>
      <c r="AX535" s="12" t="s">
        <v>74</v>
      </c>
      <c r="AY535" s="250" t="s">
        <v>143</v>
      </c>
    </row>
    <row r="536" s="11" customFormat="1">
      <c r="B536" s="229"/>
      <c r="C536" s="230"/>
      <c r="D536" s="231" t="s">
        <v>152</v>
      </c>
      <c r="E536" s="232" t="s">
        <v>30</v>
      </c>
      <c r="F536" s="233" t="s">
        <v>693</v>
      </c>
      <c r="G536" s="230"/>
      <c r="H536" s="232" t="s">
        <v>30</v>
      </c>
      <c r="I536" s="234"/>
      <c r="J536" s="230"/>
      <c r="K536" s="230"/>
      <c r="L536" s="235"/>
      <c r="M536" s="236"/>
      <c r="N536" s="237"/>
      <c r="O536" s="237"/>
      <c r="P536" s="237"/>
      <c r="Q536" s="237"/>
      <c r="R536" s="237"/>
      <c r="S536" s="237"/>
      <c r="T536" s="238"/>
      <c r="AT536" s="239" t="s">
        <v>152</v>
      </c>
      <c r="AU536" s="239" t="s">
        <v>84</v>
      </c>
      <c r="AV536" s="11" t="s">
        <v>82</v>
      </c>
      <c r="AW536" s="11" t="s">
        <v>37</v>
      </c>
      <c r="AX536" s="11" t="s">
        <v>74</v>
      </c>
      <c r="AY536" s="239" t="s">
        <v>143</v>
      </c>
    </row>
    <row r="537" s="12" customFormat="1">
      <c r="B537" s="240"/>
      <c r="C537" s="241"/>
      <c r="D537" s="231" t="s">
        <v>152</v>
      </c>
      <c r="E537" s="242" t="s">
        <v>30</v>
      </c>
      <c r="F537" s="243" t="s">
        <v>694</v>
      </c>
      <c r="G537" s="241"/>
      <c r="H537" s="244">
        <v>155.59999999999999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AT537" s="250" t="s">
        <v>152</v>
      </c>
      <c r="AU537" s="250" t="s">
        <v>84</v>
      </c>
      <c r="AV537" s="12" t="s">
        <v>84</v>
      </c>
      <c r="AW537" s="12" t="s">
        <v>37</v>
      </c>
      <c r="AX537" s="12" t="s">
        <v>74</v>
      </c>
      <c r="AY537" s="250" t="s">
        <v>143</v>
      </c>
    </row>
    <row r="538" s="11" customFormat="1">
      <c r="B538" s="229"/>
      <c r="C538" s="230"/>
      <c r="D538" s="231" t="s">
        <v>152</v>
      </c>
      <c r="E538" s="232" t="s">
        <v>30</v>
      </c>
      <c r="F538" s="233" t="s">
        <v>695</v>
      </c>
      <c r="G538" s="230"/>
      <c r="H538" s="232" t="s">
        <v>30</v>
      </c>
      <c r="I538" s="234"/>
      <c r="J538" s="230"/>
      <c r="K538" s="230"/>
      <c r="L538" s="235"/>
      <c r="M538" s="236"/>
      <c r="N538" s="237"/>
      <c r="O538" s="237"/>
      <c r="P538" s="237"/>
      <c r="Q538" s="237"/>
      <c r="R538" s="237"/>
      <c r="S538" s="237"/>
      <c r="T538" s="238"/>
      <c r="AT538" s="239" t="s">
        <v>152</v>
      </c>
      <c r="AU538" s="239" t="s">
        <v>84</v>
      </c>
      <c r="AV538" s="11" t="s">
        <v>82</v>
      </c>
      <c r="AW538" s="11" t="s">
        <v>37</v>
      </c>
      <c r="AX538" s="11" t="s">
        <v>74</v>
      </c>
      <c r="AY538" s="239" t="s">
        <v>143</v>
      </c>
    </row>
    <row r="539" s="12" customFormat="1">
      <c r="B539" s="240"/>
      <c r="C539" s="241"/>
      <c r="D539" s="231" t="s">
        <v>152</v>
      </c>
      <c r="E539" s="242" t="s">
        <v>30</v>
      </c>
      <c r="F539" s="243" t="s">
        <v>696</v>
      </c>
      <c r="G539" s="241"/>
      <c r="H539" s="244">
        <v>68.400000000000006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AT539" s="250" t="s">
        <v>152</v>
      </c>
      <c r="AU539" s="250" t="s">
        <v>84</v>
      </c>
      <c r="AV539" s="12" t="s">
        <v>84</v>
      </c>
      <c r="AW539" s="12" t="s">
        <v>37</v>
      </c>
      <c r="AX539" s="12" t="s">
        <v>74</v>
      </c>
      <c r="AY539" s="250" t="s">
        <v>143</v>
      </c>
    </row>
    <row r="540" s="14" customFormat="1">
      <c r="B540" s="262"/>
      <c r="C540" s="263"/>
      <c r="D540" s="231" t="s">
        <v>152</v>
      </c>
      <c r="E540" s="264" t="s">
        <v>30</v>
      </c>
      <c r="F540" s="265" t="s">
        <v>187</v>
      </c>
      <c r="G540" s="263"/>
      <c r="H540" s="266">
        <v>1461.5</v>
      </c>
      <c r="I540" s="267"/>
      <c r="J540" s="263"/>
      <c r="K540" s="263"/>
      <c r="L540" s="268"/>
      <c r="M540" s="269"/>
      <c r="N540" s="270"/>
      <c r="O540" s="270"/>
      <c r="P540" s="270"/>
      <c r="Q540" s="270"/>
      <c r="R540" s="270"/>
      <c r="S540" s="270"/>
      <c r="T540" s="271"/>
      <c r="AT540" s="272" t="s">
        <v>152</v>
      </c>
      <c r="AU540" s="272" t="s">
        <v>84</v>
      </c>
      <c r="AV540" s="14" t="s">
        <v>150</v>
      </c>
      <c r="AW540" s="14" t="s">
        <v>37</v>
      </c>
      <c r="AX540" s="14" t="s">
        <v>82</v>
      </c>
      <c r="AY540" s="272" t="s">
        <v>143</v>
      </c>
    </row>
    <row r="541" s="1" customFormat="1" ht="25.5" customHeight="1">
      <c r="B541" s="46"/>
      <c r="C541" s="217" t="s">
        <v>697</v>
      </c>
      <c r="D541" s="217" t="s">
        <v>145</v>
      </c>
      <c r="E541" s="218" t="s">
        <v>698</v>
      </c>
      <c r="F541" s="219" t="s">
        <v>699</v>
      </c>
      <c r="G541" s="220" t="s">
        <v>209</v>
      </c>
      <c r="H541" s="221">
        <v>4.5999999999999996</v>
      </c>
      <c r="I541" s="222"/>
      <c r="J541" s="223">
        <f>ROUND(I541*H541,2)</f>
        <v>0</v>
      </c>
      <c r="K541" s="219" t="s">
        <v>149</v>
      </c>
      <c r="L541" s="72"/>
      <c r="M541" s="224" t="s">
        <v>30</v>
      </c>
      <c r="N541" s="225" t="s">
        <v>45</v>
      </c>
      <c r="O541" s="47"/>
      <c r="P541" s="226">
        <f>O541*H541</f>
        <v>0</v>
      </c>
      <c r="Q541" s="226">
        <v>9.0000000000000006E-05</v>
      </c>
      <c r="R541" s="226">
        <f>Q541*H541</f>
        <v>0.00041399999999999998</v>
      </c>
      <c r="S541" s="226">
        <v>0</v>
      </c>
      <c r="T541" s="227">
        <f>S541*H541</f>
        <v>0</v>
      </c>
      <c r="AR541" s="24" t="s">
        <v>150</v>
      </c>
      <c r="AT541" s="24" t="s">
        <v>145</v>
      </c>
      <c r="AU541" s="24" t="s">
        <v>84</v>
      </c>
      <c r="AY541" s="24" t="s">
        <v>143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24" t="s">
        <v>82</v>
      </c>
      <c r="BK541" s="228">
        <f>ROUND(I541*H541,2)</f>
        <v>0</v>
      </c>
      <c r="BL541" s="24" t="s">
        <v>150</v>
      </c>
      <c r="BM541" s="24" t="s">
        <v>700</v>
      </c>
    </row>
    <row r="542" s="11" customFormat="1">
      <c r="B542" s="229"/>
      <c r="C542" s="230"/>
      <c r="D542" s="231" t="s">
        <v>152</v>
      </c>
      <c r="E542" s="232" t="s">
        <v>30</v>
      </c>
      <c r="F542" s="233" t="s">
        <v>623</v>
      </c>
      <c r="G542" s="230"/>
      <c r="H542" s="232" t="s">
        <v>30</v>
      </c>
      <c r="I542" s="234"/>
      <c r="J542" s="230"/>
      <c r="K542" s="230"/>
      <c r="L542" s="235"/>
      <c r="M542" s="236"/>
      <c r="N542" s="237"/>
      <c r="O542" s="237"/>
      <c r="P542" s="237"/>
      <c r="Q542" s="237"/>
      <c r="R542" s="237"/>
      <c r="S542" s="237"/>
      <c r="T542" s="238"/>
      <c r="AT542" s="239" t="s">
        <v>152</v>
      </c>
      <c r="AU542" s="239" t="s">
        <v>84</v>
      </c>
      <c r="AV542" s="11" t="s">
        <v>82</v>
      </c>
      <c r="AW542" s="11" t="s">
        <v>37</v>
      </c>
      <c r="AX542" s="11" t="s">
        <v>74</v>
      </c>
      <c r="AY542" s="239" t="s">
        <v>143</v>
      </c>
    </row>
    <row r="543" s="12" customFormat="1">
      <c r="B543" s="240"/>
      <c r="C543" s="241"/>
      <c r="D543" s="231" t="s">
        <v>152</v>
      </c>
      <c r="E543" s="242" t="s">
        <v>30</v>
      </c>
      <c r="F543" s="243" t="s">
        <v>701</v>
      </c>
      <c r="G543" s="241"/>
      <c r="H543" s="244">
        <v>4.5999999999999996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AT543" s="250" t="s">
        <v>152</v>
      </c>
      <c r="AU543" s="250" t="s">
        <v>84</v>
      </c>
      <c r="AV543" s="12" t="s">
        <v>84</v>
      </c>
      <c r="AW543" s="12" t="s">
        <v>37</v>
      </c>
      <c r="AX543" s="12" t="s">
        <v>82</v>
      </c>
      <c r="AY543" s="250" t="s">
        <v>143</v>
      </c>
    </row>
    <row r="544" s="1" customFormat="1" ht="25.5" customHeight="1">
      <c r="B544" s="46"/>
      <c r="C544" s="217" t="s">
        <v>702</v>
      </c>
      <c r="D544" s="217" t="s">
        <v>145</v>
      </c>
      <c r="E544" s="218" t="s">
        <v>703</v>
      </c>
      <c r="F544" s="219" t="s">
        <v>704</v>
      </c>
      <c r="G544" s="220" t="s">
        <v>247</v>
      </c>
      <c r="H544" s="221">
        <v>269.5</v>
      </c>
      <c r="I544" s="222"/>
      <c r="J544" s="223">
        <f>ROUND(I544*H544,2)</f>
        <v>0</v>
      </c>
      <c r="K544" s="219" t="s">
        <v>149</v>
      </c>
      <c r="L544" s="72"/>
      <c r="M544" s="224" t="s">
        <v>30</v>
      </c>
      <c r="N544" s="225" t="s">
        <v>45</v>
      </c>
      <c r="O544" s="47"/>
      <c r="P544" s="226">
        <f>O544*H544</f>
        <v>0</v>
      </c>
      <c r="Q544" s="226">
        <v>6.0000000000000002E-05</v>
      </c>
      <c r="R544" s="226">
        <f>Q544*H544</f>
        <v>0.01617</v>
      </c>
      <c r="S544" s="226">
        <v>0</v>
      </c>
      <c r="T544" s="227">
        <f>S544*H544</f>
        <v>0</v>
      </c>
      <c r="AR544" s="24" t="s">
        <v>150</v>
      </c>
      <c r="AT544" s="24" t="s">
        <v>145</v>
      </c>
      <c r="AU544" s="24" t="s">
        <v>84</v>
      </c>
      <c r="AY544" s="24" t="s">
        <v>143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24" t="s">
        <v>82</v>
      </c>
      <c r="BK544" s="228">
        <f>ROUND(I544*H544,2)</f>
        <v>0</v>
      </c>
      <c r="BL544" s="24" t="s">
        <v>150</v>
      </c>
      <c r="BM544" s="24" t="s">
        <v>705</v>
      </c>
    </row>
    <row r="545" s="11" customFormat="1">
      <c r="B545" s="229"/>
      <c r="C545" s="230"/>
      <c r="D545" s="231" t="s">
        <v>152</v>
      </c>
      <c r="E545" s="232" t="s">
        <v>30</v>
      </c>
      <c r="F545" s="233" t="s">
        <v>706</v>
      </c>
      <c r="G545" s="230"/>
      <c r="H545" s="232" t="s">
        <v>30</v>
      </c>
      <c r="I545" s="234"/>
      <c r="J545" s="230"/>
      <c r="K545" s="230"/>
      <c r="L545" s="235"/>
      <c r="M545" s="236"/>
      <c r="N545" s="237"/>
      <c r="O545" s="237"/>
      <c r="P545" s="237"/>
      <c r="Q545" s="237"/>
      <c r="R545" s="237"/>
      <c r="S545" s="237"/>
      <c r="T545" s="238"/>
      <c r="AT545" s="239" t="s">
        <v>152</v>
      </c>
      <c r="AU545" s="239" t="s">
        <v>84</v>
      </c>
      <c r="AV545" s="11" t="s">
        <v>82</v>
      </c>
      <c r="AW545" s="11" t="s">
        <v>37</v>
      </c>
      <c r="AX545" s="11" t="s">
        <v>74</v>
      </c>
      <c r="AY545" s="239" t="s">
        <v>143</v>
      </c>
    </row>
    <row r="546" s="12" customFormat="1">
      <c r="B546" s="240"/>
      <c r="C546" s="241"/>
      <c r="D546" s="231" t="s">
        <v>152</v>
      </c>
      <c r="E546" s="242" t="s">
        <v>30</v>
      </c>
      <c r="F546" s="243" t="s">
        <v>707</v>
      </c>
      <c r="G546" s="241"/>
      <c r="H546" s="244">
        <v>80.700000000000003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AT546" s="250" t="s">
        <v>152</v>
      </c>
      <c r="AU546" s="250" t="s">
        <v>84</v>
      </c>
      <c r="AV546" s="12" t="s">
        <v>84</v>
      </c>
      <c r="AW546" s="12" t="s">
        <v>37</v>
      </c>
      <c r="AX546" s="12" t="s">
        <v>74</v>
      </c>
      <c r="AY546" s="250" t="s">
        <v>143</v>
      </c>
    </row>
    <row r="547" s="12" customFormat="1">
      <c r="B547" s="240"/>
      <c r="C547" s="241"/>
      <c r="D547" s="231" t="s">
        <v>152</v>
      </c>
      <c r="E547" s="242" t="s">
        <v>30</v>
      </c>
      <c r="F547" s="243" t="s">
        <v>708</v>
      </c>
      <c r="G547" s="241"/>
      <c r="H547" s="244">
        <v>12.300000000000001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AT547" s="250" t="s">
        <v>152</v>
      </c>
      <c r="AU547" s="250" t="s">
        <v>84</v>
      </c>
      <c r="AV547" s="12" t="s">
        <v>84</v>
      </c>
      <c r="AW547" s="12" t="s">
        <v>37</v>
      </c>
      <c r="AX547" s="12" t="s">
        <v>74</v>
      </c>
      <c r="AY547" s="250" t="s">
        <v>143</v>
      </c>
    </row>
    <row r="548" s="13" customFormat="1">
      <c r="B548" s="251"/>
      <c r="C548" s="252"/>
      <c r="D548" s="231" t="s">
        <v>152</v>
      </c>
      <c r="E548" s="253" t="s">
        <v>30</v>
      </c>
      <c r="F548" s="254" t="s">
        <v>497</v>
      </c>
      <c r="G548" s="252"/>
      <c r="H548" s="255">
        <v>93</v>
      </c>
      <c r="I548" s="256"/>
      <c r="J548" s="252"/>
      <c r="K548" s="252"/>
      <c r="L548" s="257"/>
      <c r="M548" s="258"/>
      <c r="N548" s="259"/>
      <c r="O548" s="259"/>
      <c r="P548" s="259"/>
      <c r="Q548" s="259"/>
      <c r="R548" s="259"/>
      <c r="S548" s="259"/>
      <c r="T548" s="260"/>
      <c r="AT548" s="261" t="s">
        <v>152</v>
      </c>
      <c r="AU548" s="261" t="s">
        <v>84</v>
      </c>
      <c r="AV548" s="13" t="s">
        <v>159</v>
      </c>
      <c r="AW548" s="13" t="s">
        <v>37</v>
      </c>
      <c r="AX548" s="13" t="s">
        <v>74</v>
      </c>
      <c r="AY548" s="261" t="s">
        <v>143</v>
      </c>
    </row>
    <row r="549" s="11" customFormat="1">
      <c r="B549" s="229"/>
      <c r="C549" s="230"/>
      <c r="D549" s="231" t="s">
        <v>152</v>
      </c>
      <c r="E549" s="232" t="s">
        <v>30</v>
      </c>
      <c r="F549" s="233" t="s">
        <v>709</v>
      </c>
      <c r="G549" s="230"/>
      <c r="H549" s="232" t="s">
        <v>30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AT549" s="239" t="s">
        <v>152</v>
      </c>
      <c r="AU549" s="239" t="s">
        <v>84</v>
      </c>
      <c r="AV549" s="11" t="s">
        <v>82</v>
      </c>
      <c r="AW549" s="11" t="s">
        <v>37</v>
      </c>
      <c r="AX549" s="11" t="s">
        <v>74</v>
      </c>
      <c r="AY549" s="239" t="s">
        <v>143</v>
      </c>
    </row>
    <row r="550" s="12" customFormat="1">
      <c r="B550" s="240"/>
      <c r="C550" s="241"/>
      <c r="D550" s="231" t="s">
        <v>152</v>
      </c>
      <c r="E550" s="242" t="s">
        <v>30</v>
      </c>
      <c r="F550" s="243" t="s">
        <v>710</v>
      </c>
      <c r="G550" s="241"/>
      <c r="H550" s="244">
        <v>63.600000000000001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AT550" s="250" t="s">
        <v>152</v>
      </c>
      <c r="AU550" s="250" t="s">
        <v>84</v>
      </c>
      <c r="AV550" s="12" t="s">
        <v>84</v>
      </c>
      <c r="AW550" s="12" t="s">
        <v>37</v>
      </c>
      <c r="AX550" s="12" t="s">
        <v>74</v>
      </c>
      <c r="AY550" s="250" t="s">
        <v>143</v>
      </c>
    </row>
    <row r="551" s="12" customFormat="1">
      <c r="B551" s="240"/>
      <c r="C551" s="241"/>
      <c r="D551" s="231" t="s">
        <v>152</v>
      </c>
      <c r="E551" s="242" t="s">
        <v>30</v>
      </c>
      <c r="F551" s="243" t="s">
        <v>711</v>
      </c>
      <c r="G551" s="241"/>
      <c r="H551" s="244">
        <v>36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AT551" s="250" t="s">
        <v>152</v>
      </c>
      <c r="AU551" s="250" t="s">
        <v>84</v>
      </c>
      <c r="AV551" s="12" t="s">
        <v>84</v>
      </c>
      <c r="AW551" s="12" t="s">
        <v>37</v>
      </c>
      <c r="AX551" s="12" t="s">
        <v>74</v>
      </c>
      <c r="AY551" s="250" t="s">
        <v>143</v>
      </c>
    </row>
    <row r="552" s="12" customFormat="1">
      <c r="B552" s="240"/>
      <c r="C552" s="241"/>
      <c r="D552" s="231" t="s">
        <v>152</v>
      </c>
      <c r="E552" s="242" t="s">
        <v>30</v>
      </c>
      <c r="F552" s="243" t="s">
        <v>712</v>
      </c>
      <c r="G552" s="241"/>
      <c r="H552" s="244">
        <v>15.4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AT552" s="250" t="s">
        <v>152</v>
      </c>
      <c r="AU552" s="250" t="s">
        <v>84</v>
      </c>
      <c r="AV552" s="12" t="s">
        <v>84</v>
      </c>
      <c r="AW552" s="12" t="s">
        <v>37</v>
      </c>
      <c r="AX552" s="12" t="s">
        <v>74</v>
      </c>
      <c r="AY552" s="250" t="s">
        <v>143</v>
      </c>
    </row>
    <row r="553" s="13" customFormat="1">
      <c r="B553" s="251"/>
      <c r="C553" s="252"/>
      <c r="D553" s="231" t="s">
        <v>152</v>
      </c>
      <c r="E553" s="253" t="s">
        <v>30</v>
      </c>
      <c r="F553" s="254" t="s">
        <v>499</v>
      </c>
      <c r="G553" s="252"/>
      <c r="H553" s="255">
        <v>115</v>
      </c>
      <c r="I553" s="256"/>
      <c r="J553" s="252"/>
      <c r="K553" s="252"/>
      <c r="L553" s="257"/>
      <c r="M553" s="258"/>
      <c r="N553" s="259"/>
      <c r="O553" s="259"/>
      <c r="P553" s="259"/>
      <c r="Q553" s="259"/>
      <c r="R553" s="259"/>
      <c r="S553" s="259"/>
      <c r="T553" s="260"/>
      <c r="AT553" s="261" t="s">
        <v>152</v>
      </c>
      <c r="AU553" s="261" t="s">
        <v>84</v>
      </c>
      <c r="AV553" s="13" t="s">
        <v>159</v>
      </c>
      <c r="AW553" s="13" t="s">
        <v>37</v>
      </c>
      <c r="AX553" s="13" t="s">
        <v>74</v>
      </c>
      <c r="AY553" s="261" t="s">
        <v>143</v>
      </c>
    </row>
    <row r="554" s="11" customFormat="1">
      <c r="B554" s="229"/>
      <c r="C554" s="230"/>
      <c r="D554" s="231" t="s">
        <v>152</v>
      </c>
      <c r="E554" s="232" t="s">
        <v>30</v>
      </c>
      <c r="F554" s="233" t="s">
        <v>713</v>
      </c>
      <c r="G554" s="230"/>
      <c r="H554" s="232" t="s">
        <v>30</v>
      </c>
      <c r="I554" s="234"/>
      <c r="J554" s="230"/>
      <c r="K554" s="230"/>
      <c r="L554" s="235"/>
      <c r="M554" s="236"/>
      <c r="N554" s="237"/>
      <c r="O554" s="237"/>
      <c r="P554" s="237"/>
      <c r="Q554" s="237"/>
      <c r="R554" s="237"/>
      <c r="S554" s="237"/>
      <c r="T554" s="238"/>
      <c r="AT554" s="239" t="s">
        <v>152</v>
      </c>
      <c r="AU554" s="239" t="s">
        <v>84</v>
      </c>
      <c r="AV554" s="11" t="s">
        <v>82</v>
      </c>
      <c r="AW554" s="11" t="s">
        <v>37</v>
      </c>
      <c r="AX554" s="11" t="s">
        <v>74</v>
      </c>
      <c r="AY554" s="239" t="s">
        <v>143</v>
      </c>
    </row>
    <row r="555" s="12" customFormat="1">
      <c r="B555" s="240"/>
      <c r="C555" s="241"/>
      <c r="D555" s="231" t="s">
        <v>152</v>
      </c>
      <c r="E555" s="242" t="s">
        <v>30</v>
      </c>
      <c r="F555" s="243" t="s">
        <v>714</v>
      </c>
      <c r="G555" s="241"/>
      <c r="H555" s="244">
        <v>51.5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AT555" s="250" t="s">
        <v>152</v>
      </c>
      <c r="AU555" s="250" t="s">
        <v>84</v>
      </c>
      <c r="AV555" s="12" t="s">
        <v>84</v>
      </c>
      <c r="AW555" s="12" t="s">
        <v>37</v>
      </c>
      <c r="AX555" s="12" t="s">
        <v>74</v>
      </c>
      <c r="AY555" s="250" t="s">
        <v>143</v>
      </c>
    </row>
    <row r="556" s="12" customFormat="1">
      <c r="B556" s="240"/>
      <c r="C556" s="241"/>
      <c r="D556" s="231" t="s">
        <v>152</v>
      </c>
      <c r="E556" s="242" t="s">
        <v>30</v>
      </c>
      <c r="F556" s="243" t="s">
        <v>715</v>
      </c>
      <c r="G556" s="241"/>
      <c r="H556" s="244">
        <v>8.5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AT556" s="250" t="s">
        <v>152</v>
      </c>
      <c r="AU556" s="250" t="s">
        <v>84</v>
      </c>
      <c r="AV556" s="12" t="s">
        <v>84</v>
      </c>
      <c r="AW556" s="12" t="s">
        <v>37</v>
      </c>
      <c r="AX556" s="12" t="s">
        <v>74</v>
      </c>
      <c r="AY556" s="250" t="s">
        <v>143</v>
      </c>
    </row>
    <row r="557" s="13" customFormat="1">
      <c r="B557" s="251"/>
      <c r="C557" s="252"/>
      <c r="D557" s="231" t="s">
        <v>152</v>
      </c>
      <c r="E557" s="253" t="s">
        <v>30</v>
      </c>
      <c r="F557" s="254" t="s">
        <v>500</v>
      </c>
      <c r="G557" s="252"/>
      <c r="H557" s="255">
        <v>60</v>
      </c>
      <c r="I557" s="256"/>
      <c r="J557" s="252"/>
      <c r="K557" s="252"/>
      <c r="L557" s="257"/>
      <c r="M557" s="258"/>
      <c r="N557" s="259"/>
      <c r="O557" s="259"/>
      <c r="P557" s="259"/>
      <c r="Q557" s="259"/>
      <c r="R557" s="259"/>
      <c r="S557" s="259"/>
      <c r="T557" s="260"/>
      <c r="AT557" s="261" t="s">
        <v>152</v>
      </c>
      <c r="AU557" s="261" t="s">
        <v>84</v>
      </c>
      <c r="AV557" s="13" t="s">
        <v>159</v>
      </c>
      <c r="AW557" s="13" t="s">
        <v>37</v>
      </c>
      <c r="AX557" s="13" t="s">
        <v>74</v>
      </c>
      <c r="AY557" s="261" t="s">
        <v>143</v>
      </c>
    </row>
    <row r="558" s="11" customFormat="1">
      <c r="B558" s="229"/>
      <c r="C558" s="230"/>
      <c r="D558" s="231" t="s">
        <v>152</v>
      </c>
      <c r="E558" s="232" t="s">
        <v>30</v>
      </c>
      <c r="F558" s="233" t="s">
        <v>716</v>
      </c>
      <c r="G558" s="230"/>
      <c r="H558" s="232" t="s">
        <v>30</v>
      </c>
      <c r="I558" s="234"/>
      <c r="J558" s="230"/>
      <c r="K558" s="230"/>
      <c r="L558" s="235"/>
      <c r="M558" s="236"/>
      <c r="N558" s="237"/>
      <c r="O558" s="237"/>
      <c r="P558" s="237"/>
      <c r="Q558" s="237"/>
      <c r="R558" s="237"/>
      <c r="S558" s="237"/>
      <c r="T558" s="238"/>
      <c r="AT558" s="239" t="s">
        <v>152</v>
      </c>
      <c r="AU558" s="239" t="s">
        <v>84</v>
      </c>
      <c r="AV558" s="11" t="s">
        <v>82</v>
      </c>
      <c r="AW558" s="11" t="s">
        <v>37</v>
      </c>
      <c r="AX558" s="11" t="s">
        <v>74</v>
      </c>
      <c r="AY558" s="239" t="s">
        <v>143</v>
      </c>
    </row>
    <row r="559" s="12" customFormat="1">
      <c r="B559" s="240"/>
      <c r="C559" s="241"/>
      <c r="D559" s="231" t="s">
        <v>152</v>
      </c>
      <c r="E559" s="242" t="s">
        <v>30</v>
      </c>
      <c r="F559" s="243" t="s">
        <v>717</v>
      </c>
      <c r="G559" s="241"/>
      <c r="H559" s="244">
        <v>1.5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AT559" s="250" t="s">
        <v>152</v>
      </c>
      <c r="AU559" s="250" t="s">
        <v>84</v>
      </c>
      <c r="AV559" s="12" t="s">
        <v>84</v>
      </c>
      <c r="AW559" s="12" t="s">
        <v>37</v>
      </c>
      <c r="AX559" s="12" t="s">
        <v>74</v>
      </c>
      <c r="AY559" s="250" t="s">
        <v>143</v>
      </c>
    </row>
    <row r="560" s="13" customFormat="1">
      <c r="B560" s="251"/>
      <c r="C560" s="252"/>
      <c r="D560" s="231" t="s">
        <v>152</v>
      </c>
      <c r="E560" s="253" t="s">
        <v>30</v>
      </c>
      <c r="F560" s="254" t="s">
        <v>616</v>
      </c>
      <c r="G560" s="252"/>
      <c r="H560" s="255">
        <v>1.5</v>
      </c>
      <c r="I560" s="256"/>
      <c r="J560" s="252"/>
      <c r="K560" s="252"/>
      <c r="L560" s="257"/>
      <c r="M560" s="258"/>
      <c r="N560" s="259"/>
      <c r="O560" s="259"/>
      <c r="P560" s="259"/>
      <c r="Q560" s="259"/>
      <c r="R560" s="259"/>
      <c r="S560" s="259"/>
      <c r="T560" s="260"/>
      <c r="AT560" s="261" t="s">
        <v>152</v>
      </c>
      <c r="AU560" s="261" t="s">
        <v>84</v>
      </c>
      <c r="AV560" s="13" t="s">
        <v>159</v>
      </c>
      <c r="AW560" s="13" t="s">
        <v>37</v>
      </c>
      <c r="AX560" s="13" t="s">
        <v>74</v>
      </c>
      <c r="AY560" s="261" t="s">
        <v>143</v>
      </c>
    </row>
    <row r="561" s="14" customFormat="1">
      <c r="B561" s="262"/>
      <c r="C561" s="263"/>
      <c r="D561" s="231" t="s">
        <v>152</v>
      </c>
      <c r="E561" s="264" t="s">
        <v>30</v>
      </c>
      <c r="F561" s="265" t="s">
        <v>187</v>
      </c>
      <c r="G561" s="263"/>
      <c r="H561" s="266">
        <v>269.5</v>
      </c>
      <c r="I561" s="267"/>
      <c r="J561" s="263"/>
      <c r="K561" s="263"/>
      <c r="L561" s="268"/>
      <c r="M561" s="269"/>
      <c r="N561" s="270"/>
      <c r="O561" s="270"/>
      <c r="P561" s="270"/>
      <c r="Q561" s="270"/>
      <c r="R561" s="270"/>
      <c r="S561" s="270"/>
      <c r="T561" s="271"/>
      <c r="AT561" s="272" t="s">
        <v>152</v>
      </c>
      <c r="AU561" s="272" t="s">
        <v>84</v>
      </c>
      <c r="AV561" s="14" t="s">
        <v>150</v>
      </c>
      <c r="AW561" s="14" t="s">
        <v>37</v>
      </c>
      <c r="AX561" s="14" t="s">
        <v>82</v>
      </c>
      <c r="AY561" s="272" t="s">
        <v>143</v>
      </c>
    </row>
    <row r="562" s="1" customFormat="1" ht="16.5" customHeight="1">
      <c r="B562" s="46"/>
      <c r="C562" s="273" t="s">
        <v>718</v>
      </c>
      <c r="D562" s="273" t="s">
        <v>195</v>
      </c>
      <c r="E562" s="274" t="s">
        <v>719</v>
      </c>
      <c r="F562" s="275" t="s">
        <v>720</v>
      </c>
      <c r="G562" s="276" t="s">
        <v>247</v>
      </c>
      <c r="H562" s="277">
        <v>1.7</v>
      </c>
      <c r="I562" s="278"/>
      <c r="J562" s="279">
        <f>ROUND(I562*H562,2)</f>
        <v>0</v>
      </c>
      <c r="K562" s="275" t="s">
        <v>149</v>
      </c>
      <c r="L562" s="280"/>
      <c r="M562" s="281" t="s">
        <v>30</v>
      </c>
      <c r="N562" s="282" t="s">
        <v>45</v>
      </c>
      <c r="O562" s="47"/>
      <c r="P562" s="226">
        <f>O562*H562</f>
        <v>0</v>
      </c>
      <c r="Q562" s="226">
        <v>0.00025999999999999998</v>
      </c>
      <c r="R562" s="226">
        <f>Q562*H562</f>
        <v>0.00044199999999999996</v>
      </c>
      <c r="S562" s="226">
        <v>0</v>
      </c>
      <c r="T562" s="227">
        <f>S562*H562</f>
        <v>0</v>
      </c>
      <c r="AR562" s="24" t="s">
        <v>199</v>
      </c>
      <c r="AT562" s="24" t="s">
        <v>195</v>
      </c>
      <c r="AU562" s="24" t="s">
        <v>84</v>
      </c>
      <c r="AY562" s="24" t="s">
        <v>143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24" t="s">
        <v>82</v>
      </c>
      <c r="BK562" s="228">
        <f>ROUND(I562*H562,2)</f>
        <v>0</v>
      </c>
      <c r="BL562" s="24" t="s">
        <v>150</v>
      </c>
      <c r="BM562" s="24" t="s">
        <v>721</v>
      </c>
    </row>
    <row r="563" s="11" customFormat="1">
      <c r="B563" s="229"/>
      <c r="C563" s="230"/>
      <c r="D563" s="231" t="s">
        <v>152</v>
      </c>
      <c r="E563" s="232" t="s">
        <v>30</v>
      </c>
      <c r="F563" s="233" t="s">
        <v>722</v>
      </c>
      <c r="G563" s="230"/>
      <c r="H563" s="232" t="s">
        <v>30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AT563" s="239" t="s">
        <v>152</v>
      </c>
      <c r="AU563" s="239" t="s">
        <v>84</v>
      </c>
      <c r="AV563" s="11" t="s">
        <v>82</v>
      </c>
      <c r="AW563" s="11" t="s">
        <v>37</v>
      </c>
      <c r="AX563" s="11" t="s">
        <v>74</v>
      </c>
      <c r="AY563" s="239" t="s">
        <v>143</v>
      </c>
    </row>
    <row r="564" s="11" customFormat="1">
      <c r="B564" s="229"/>
      <c r="C564" s="230"/>
      <c r="D564" s="231" t="s">
        <v>152</v>
      </c>
      <c r="E564" s="232" t="s">
        <v>30</v>
      </c>
      <c r="F564" s="233" t="s">
        <v>723</v>
      </c>
      <c r="G564" s="230"/>
      <c r="H564" s="232" t="s">
        <v>30</v>
      </c>
      <c r="I564" s="234"/>
      <c r="J564" s="230"/>
      <c r="K564" s="230"/>
      <c r="L564" s="235"/>
      <c r="M564" s="236"/>
      <c r="N564" s="237"/>
      <c r="O564" s="237"/>
      <c r="P564" s="237"/>
      <c r="Q564" s="237"/>
      <c r="R564" s="237"/>
      <c r="S564" s="237"/>
      <c r="T564" s="238"/>
      <c r="AT564" s="239" t="s">
        <v>152</v>
      </c>
      <c r="AU564" s="239" t="s">
        <v>84</v>
      </c>
      <c r="AV564" s="11" t="s">
        <v>82</v>
      </c>
      <c r="AW564" s="11" t="s">
        <v>37</v>
      </c>
      <c r="AX564" s="11" t="s">
        <v>74</v>
      </c>
      <c r="AY564" s="239" t="s">
        <v>143</v>
      </c>
    </row>
    <row r="565" s="12" customFormat="1">
      <c r="B565" s="240"/>
      <c r="C565" s="241"/>
      <c r="D565" s="231" t="s">
        <v>152</v>
      </c>
      <c r="E565" s="242" t="s">
        <v>30</v>
      </c>
      <c r="F565" s="243" t="s">
        <v>724</v>
      </c>
      <c r="G565" s="241"/>
      <c r="H565" s="244">
        <v>1.7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AT565" s="250" t="s">
        <v>152</v>
      </c>
      <c r="AU565" s="250" t="s">
        <v>84</v>
      </c>
      <c r="AV565" s="12" t="s">
        <v>84</v>
      </c>
      <c r="AW565" s="12" t="s">
        <v>37</v>
      </c>
      <c r="AX565" s="12" t="s">
        <v>82</v>
      </c>
      <c r="AY565" s="250" t="s">
        <v>143</v>
      </c>
    </row>
    <row r="566" s="1" customFormat="1" ht="16.5" customHeight="1">
      <c r="B566" s="46"/>
      <c r="C566" s="273" t="s">
        <v>725</v>
      </c>
      <c r="D566" s="273" t="s">
        <v>195</v>
      </c>
      <c r="E566" s="274" t="s">
        <v>726</v>
      </c>
      <c r="F566" s="275" t="s">
        <v>727</v>
      </c>
      <c r="G566" s="276" t="s">
        <v>247</v>
      </c>
      <c r="H566" s="277">
        <v>103</v>
      </c>
      <c r="I566" s="278"/>
      <c r="J566" s="279">
        <f>ROUND(I566*H566,2)</f>
        <v>0</v>
      </c>
      <c r="K566" s="275" t="s">
        <v>149</v>
      </c>
      <c r="L566" s="280"/>
      <c r="M566" s="281" t="s">
        <v>30</v>
      </c>
      <c r="N566" s="282" t="s">
        <v>45</v>
      </c>
      <c r="O566" s="47"/>
      <c r="P566" s="226">
        <f>O566*H566</f>
        <v>0</v>
      </c>
      <c r="Q566" s="226">
        <v>0.00050000000000000001</v>
      </c>
      <c r="R566" s="226">
        <f>Q566*H566</f>
        <v>0.051500000000000004</v>
      </c>
      <c r="S566" s="226">
        <v>0</v>
      </c>
      <c r="T566" s="227">
        <f>S566*H566</f>
        <v>0</v>
      </c>
      <c r="AR566" s="24" t="s">
        <v>199</v>
      </c>
      <c r="AT566" s="24" t="s">
        <v>195</v>
      </c>
      <c r="AU566" s="24" t="s">
        <v>84</v>
      </c>
      <c r="AY566" s="24" t="s">
        <v>143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24" t="s">
        <v>82</v>
      </c>
      <c r="BK566" s="228">
        <f>ROUND(I566*H566,2)</f>
        <v>0</v>
      </c>
      <c r="BL566" s="24" t="s">
        <v>150</v>
      </c>
      <c r="BM566" s="24" t="s">
        <v>728</v>
      </c>
    </row>
    <row r="567" s="11" customFormat="1">
      <c r="B567" s="229"/>
      <c r="C567" s="230"/>
      <c r="D567" s="231" t="s">
        <v>152</v>
      </c>
      <c r="E567" s="232" t="s">
        <v>30</v>
      </c>
      <c r="F567" s="233" t="s">
        <v>722</v>
      </c>
      <c r="G567" s="230"/>
      <c r="H567" s="232" t="s">
        <v>30</v>
      </c>
      <c r="I567" s="234"/>
      <c r="J567" s="230"/>
      <c r="K567" s="230"/>
      <c r="L567" s="235"/>
      <c r="M567" s="236"/>
      <c r="N567" s="237"/>
      <c r="O567" s="237"/>
      <c r="P567" s="237"/>
      <c r="Q567" s="237"/>
      <c r="R567" s="237"/>
      <c r="S567" s="237"/>
      <c r="T567" s="238"/>
      <c r="AT567" s="239" t="s">
        <v>152</v>
      </c>
      <c r="AU567" s="239" t="s">
        <v>84</v>
      </c>
      <c r="AV567" s="11" t="s">
        <v>82</v>
      </c>
      <c r="AW567" s="11" t="s">
        <v>37</v>
      </c>
      <c r="AX567" s="11" t="s">
        <v>74</v>
      </c>
      <c r="AY567" s="239" t="s">
        <v>143</v>
      </c>
    </row>
    <row r="568" s="11" customFormat="1">
      <c r="B568" s="229"/>
      <c r="C568" s="230"/>
      <c r="D568" s="231" t="s">
        <v>152</v>
      </c>
      <c r="E568" s="232" t="s">
        <v>30</v>
      </c>
      <c r="F568" s="233" t="s">
        <v>729</v>
      </c>
      <c r="G568" s="230"/>
      <c r="H568" s="232" t="s">
        <v>30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AT568" s="239" t="s">
        <v>152</v>
      </c>
      <c r="AU568" s="239" t="s">
        <v>84</v>
      </c>
      <c r="AV568" s="11" t="s">
        <v>82</v>
      </c>
      <c r="AW568" s="11" t="s">
        <v>37</v>
      </c>
      <c r="AX568" s="11" t="s">
        <v>74</v>
      </c>
      <c r="AY568" s="239" t="s">
        <v>143</v>
      </c>
    </row>
    <row r="569" s="12" customFormat="1">
      <c r="B569" s="240"/>
      <c r="C569" s="241"/>
      <c r="D569" s="231" t="s">
        <v>152</v>
      </c>
      <c r="E569" s="242" t="s">
        <v>30</v>
      </c>
      <c r="F569" s="243" t="s">
        <v>730</v>
      </c>
      <c r="G569" s="241"/>
      <c r="H569" s="244">
        <v>103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AT569" s="250" t="s">
        <v>152</v>
      </c>
      <c r="AU569" s="250" t="s">
        <v>84</v>
      </c>
      <c r="AV569" s="12" t="s">
        <v>84</v>
      </c>
      <c r="AW569" s="12" t="s">
        <v>37</v>
      </c>
      <c r="AX569" s="12" t="s">
        <v>82</v>
      </c>
      <c r="AY569" s="250" t="s">
        <v>143</v>
      </c>
    </row>
    <row r="570" s="1" customFormat="1" ht="16.5" customHeight="1">
      <c r="B570" s="46"/>
      <c r="C570" s="273" t="s">
        <v>731</v>
      </c>
      <c r="D570" s="273" t="s">
        <v>195</v>
      </c>
      <c r="E570" s="274" t="s">
        <v>732</v>
      </c>
      <c r="F570" s="275" t="s">
        <v>733</v>
      </c>
      <c r="G570" s="276" t="s">
        <v>247</v>
      </c>
      <c r="H570" s="277">
        <v>127</v>
      </c>
      <c r="I570" s="278"/>
      <c r="J570" s="279">
        <f>ROUND(I570*H570,2)</f>
        <v>0</v>
      </c>
      <c r="K570" s="275" t="s">
        <v>149</v>
      </c>
      <c r="L570" s="280"/>
      <c r="M570" s="281" t="s">
        <v>30</v>
      </c>
      <c r="N570" s="282" t="s">
        <v>45</v>
      </c>
      <c r="O570" s="47"/>
      <c r="P570" s="226">
        <f>O570*H570</f>
        <v>0</v>
      </c>
      <c r="Q570" s="226">
        <v>0.00076000000000000004</v>
      </c>
      <c r="R570" s="226">
        <f>Q570*H570</f>
        <v>0.096520000000000009</v>
      </c>
      <c r="S570" s="226">
        <v>0</v>
      </c>
      <c r="T570" s="227">
        <f>S570*H570</f>
        <v>0</v>
      </c>
      <c r="AR570" s="24" t="s">
        <v>199</v>
      </c>
      <c r="AT570" s="24" t="s">
        <v>195</v>
      </c>
      <c r="AU570" s="24" t="s">
        <v>84</v>
      </c>
      <c r="AY570" s="24" t="s">
        <v>143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24" t="s">
        <v>82</v>
      </c>
      <c r="BK570" s="228">
        <f>ROUND(I570*H570,2)</f>
        <v>0</v>
      </c>
      <c r="BL570" s="24" t="s">
        <v>150</v>
      </c>
      <c r="BM570" s="24" t="s">
        <v>734</v>
      </c>
    </row>
    <row r="571" s="11" customFormat="1">
      <c r="B571" s="229"/>
      <c r="C571" s="230"/>
      <c r="D571" s="231" t="s">
        <v>152</v>
      </c>
      <c r="E571" s="232" t="s">
        <v>30</v>
      </c>
      <c r="F571" s="233" t="s">
        <v>722</v>
      </c>
      <c r="G571" s="230"/>
      <c r="H571" s="232" t="s">
        <v>30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AT571" s="239" t="s">
        <v>152</v>
      </c>
      <c r="AU571" s="239" t="s">
        <v>84</v>
      </c>
      <c r="AV571" s="11" t="s">
        <v>82</v>
      </c>
      <c r="AW571" s="11" t="s">
        <v>37</v>
      </c>
      <c r="AX571" s="11" t="s">
        <v>74</v>
      </c>
      <c r="AY571" s="239" t="s">
        <v>143</v>
      </c>
    </row>
    <row r="572" s="11" customFormat="1">
      <c r="B572" s="229"/>
      <c r="C572" s="230"/>
      <c r="D572" s="231" t="s">
        <v>152</v>
      </c>
      <c r="E572" s="232" t="s">
        <v>30</v>
      </c>
      <c r="F572" s="233" t="s">
        <v>735</v>
      </c>
      <c r="G572" s="230"/>
      <c r="H572" s="232" t="s">
        <v>30</v>
      </c>
      <c r="I572" s="234"/>
      <c r="J572" s="230"/>
      <c r="K572" s="230"/>
      <c r="L572" s="235"/>
      <c r="M572" s="236"/>
      <c r="N572" s="237"/>
      <c r="O572" s="237"/>
      <c r="P572" s="237"/>
      <c r="Q572" s="237"/>
      <c r="R572" s="237"/>
      <c r="S572" s="237"/>
      <c r="T572" s="238"/>
      <c r="AT572" s="239" t="s">
        <v>152</v>
      </c>
      <c r="AU572" s="239" t="s">
        <v>84</v>
      </c>
      <c r="AV572" s="11" t="s">
        <v>82</v>
      </c>
      <c r="AW572" s="11" t="s">
        <v>37</v>
      </c>
      <c r="AX572" s="11" t="s">
        <v>74</v>
      </c>
      <c r="AY572" s="239" t="s">
        <v>143</v>
      </c>
    </row>
    <row r="573" s="12" customFormat="1">
      <c r="B573" s="240"/>
      <c r="C573" s="241"/>
      <c r="D573" s="231" t="s">
        <v>152</v>
      </c>
      <c r="E573" s="242" t="s">
        <v>30</v>
      </c>
      <c r="F573" s="243" t="s">
        <v>736</v>
      </c>
      <c r="G573" s="241"/>
      <c r="H573" s="244">
        <v>127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AT573" s="250" t="s">
        <v>152</v>
      </c>
      <c r="AU573" s="250" t="s">
        <v>84</v>
      </c>
      <c r="AV573" s="12" t="s">
        <v>84</v>
      </c>
      <c r="AW573" s="12" t="s">
        <v>37</v>
      </c>
      <c r="AX573" s="12" t="s">
        <v>82</v>
      </c>
      <c r="AY573" s="250" t="s">
        <v>143</v>
      </c>
    </row>
    <row r="574" s="1" customFormat="1" ht="16.5" customHeight="1">
      <c r="B574" s="46"/>
      <c r="C574" s="273" t="s">
        <v>737</v>
      </c>
      <c r="D574" s="273" t="s">
        <v>195</v>
      </c>
      <c r="E574" s="274" t="s">
        <v>738</v>
      </c>
      <c r="F574" s="275" t="s">
        <v>739</v>
      </c>
      <c r="G574" s="276" t="s">
        <v>247</v>
      </c>
      <c r="H574" s="277">
        <v>66</v>
      </c>
      <c r="I574" s="278"/>
      <c r="J574" s="279">
        <f>ROUND(I574*H574,2)</f>
        <v>0</v>
      </c>
      <c r="K574" s="275" t="s">
        <v>30</v>
      </c>
      <c r="L574" s="280"/>
      <c r="M574" s="281" t="s">
        <v>30</v>
      </c>
      <c r="N574" s="282" t="s">
        <v>45</v>
      </c>
      <c r="O574" s="47"/>
      <c r="P574" s="226">
        <f>O574*H574</f>
        <v>0</v>
      </c>
      <c r="Q574" s="226">
        <v>0.00081999999999999998</v>
      </c>
      <c r="R574" s="226">
        <f>Q574*H574</f>
        <v>0.054120000000000001</v>
      </c>
      <c r="S574" s="226">
        <v>0</v>
      </c>
      <c r="T574" s="227">
        <f>S574*H574</f>
        <v>0</v>
      </c>
      <c r="AR574" s="24" t="s">
        <v>199</v>
      </c>
      <c r="AT574" s="24" t="s">
        <v>195</v>
      </c>
      <c r="AU574" s="24" t="s">
        <v>84</v>
      </c>
      <c r="AY574" s="24" t="s">
        <v>143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24" t="s">
        <v>82</v>
      </c>
      <c r="BK574" s="228">
        <f>ROUND(I574*H574,2)</f>
        <v>0</v>
      </c>
      <c r="BL574" s="24" t="s">
        <v>150</v>
      </c>
      <c r="BM574" s="24" t="s">
        <v>740</v>
      </c>
    </row>
    <row r="575" s="11" customFormat="1">
      <c r="B575" s="229"/>
      <c r="C575" s="230"/>
      <c r="D575" s="231" t="s">
        <v>152</v>
      </c>
      <c r="E575" s="232" t="s">
        <v>30</v>
      </c>
      <c r="F575" s="233" t="s">
        <v>722</v>
      </c>
      <c r="G575" s="230"/>
      <c r="H575" s="232" t="s">
        <v>30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AT575" s="239" t="s">
        <v>152</v>
      </c>
      <c r="AU575" s="239" t="s">
        <v>84</v>
      </c>
      <c r="AV575" s="11" t="s">
        <v>82</v>
      </c>
      <c r="AW575" s="11" t="s">
        <v>37</v>
      </c>
      <c r="AX575" s="11" t="s">
        <v>74</v>
      </c>
      <c r="AY575" s="239" t="s">
        <v>143</v>
      </c>
    </row>
    <row r="576" s="11" customFormat="1">
      <c r="B576" s="229"/>
      <c r="C576" s="230"/>
      <c r="D576" s="231" t="s">
        <v>152</v>
      </c>
      <c r="E576" s="232" t="s">
        <v>30</v>
      </c>
      <c r="F576" s="233" t="s">
        <v>741</v>
      </c>
      <c r="G576" s="230"/>
      <c r="H576" s="232" t="s">
        <v>30</v>
      </c>
      <c r="I576" s="234"/>
      <c r="J576" s="230"/>
      <c r="K576" s="230"/>
      <c r="L576" s="235"/>
      <c r="M576" s="236"/>
      <c r="N576" s="237"/>
      <c r="O576" s="237"/>
      <c r="P576" s="237"/>
      <c r="Q576" s="237"/>
      <c r="R576" s="237"/>
      <c r="S576" s="237"/>
      <c r="T576" s="238"/>
      <c r="AT576" s="239" t="s">
        <v>152</v>
      </c>
      <c r="AU576" s="239" t="s">
        <v>84</v>
      </c>
      <c r="AV576" s="11" t="s">
        <v>82</v>
      </c>
      <c r="AW576" s="11" t="s">
        <v>37</v>
      </c>
      <c r="AX576" s="11" t="s">
        <v>74</v>
      </c>
      <c r="AY576" s="239" t="s">
        <v>143</v>
      </c>
    </row>
    <row r="577" s="12" customFormat="1">
      <c r="B577" s="240"/>
      <c r="C577" s="241"/>
      <c r="D577" s="231" t="s">
        <v>152</v>
      </c>
      <c r="E577" s="242" t="s">
        <v>30</v>
      </c>
      <c r="F577" s="243" t="s">
        <v>742</v>
      </c>
      <c r="G577" s="241"/>
      <c r="H577" s="244">
        <v>66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AT577" s="250" t="s">
        <v>152</v>
      </c>
      <c r="AU577" s="250" t="s">
        <v>84</v>
      </c>
      <c r="AV577" s="12" t="s">
        <v>84</v>
      </c>
      <c r="AW577" s="12" t="s">
        <v>37</v>
      </c>
      <c r="AX577" s="12" t="s">
        <v>82</v>
      </c>
      <c r="AY577" s="250" t="s">
        <v>143</v>
      </c>
    </row>
    <row r="578" s="1" customFormat="1" ht="25.5" customHeight="1">
      <c r="B578" s="46"/>
      <c r="C578" s="217" t="s">
        <v>743</v>
      </c>
      <c r="D578" s="217" t="s">
        <v>145</v>
      </c>
      <c r="E578" s="218" t="s">
        <v>744</v>
      </c>
      <c r="F578" s="219" t="s">
        <v>745</v>
      </c>
      <c r="G578" s="220" t="s">
        <v>247</v>
      </c>
      <c r="H578" s="221">
        <v>1049</v>
      </c>
      <c r="I578" s="222"/>
      <c r="J578" s="223">
        <f>ROUND(I578*H578,2)</f>
        <v>0</v>
      </c>
      <c r="K578" s="219" t="s">
        <v>149</v>
      </c>
      <c r="L578" s="72"/>
      <c r="M578" s="224" t="s">
        <v>30</v>
      </c>
      <c r="N578" s="225" t="s">
        <v>45</v>
      </c>
      <c r="O578" s="47"/>
      <c r="P578" s="226">
        <f>O578*H578</f>
        <v>0</v>
      </c>
      <c r="Q578" s="226">
        <v>0.00025000000000000001</v>
      </c>
      <c r="R578" s="226">
        <f>Q578*H578</f>
        <v>0.26224999999999998</v>
      </c>
      <c r="S578" s="226">
        <v>0</v>
      </c>
      <c r="T578" s="227">
        <f>S578*H578</f>
        <v>0</v>
      </c>
      <c r="AR578" s="24" t="s">
        <v>150</v>
      </c>
      <c r="AT578" s="24" t="s">
        <v>145</v>
      </c>
      <c r="AU578" s="24" t="s">
        <v>84</v>
      </c>
      <c r="AY578" s="24" t="s">
        <v>143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24" t="s">
        <v>82</v>
      </c>
      <c r="BK578" s="228">
        <f>ROUND(I578*H578,2)</f>
        <v>0</v>
      </c>
      <c r="BL578" s="24" t="s">
        <v>150</v>
      </c>
      <c r="BM578" s="24" t="s">
        <v>746</v>
      </c>
    </row>
    <row r="579" s="11" customFormat="1">
      <c r="B579" s="229"/>
      <c r="C579" s="230"/>
      <c r="D579" s="231" t="s">
        <v>152</v>
      </c>
      <c r="E579" s="232" t="s">
        <v>30</v>
      </c>
      <c r="F579" s="233" t="s">
        <v>747</v>
      </c>
      <c r="G579" s="230"/>
      <c r="H579" s="232" t="s">
        <v>30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AT579" s="239" t="s">
        <v>152</v>
      </c>
      <c r="AU579" s="239" t="s">
        <v>84</v>
      </c>
      <c r="AV579" s="11" t="s">
        <v>82</v>
      </c>
      <c r="AW579" s="11" t="s">
        <v>37</v>
      </c>
      <c r="AX579" s="11" t="s">
        <v>74</v>
      </c>
      <c r="AY579" s="239" t="s">
        <v>143</v>
      </c>
    </row>
    <row r="580" s="11" customFormat="1">
      <c r="B580" s="229"/>
      <c r="C580" s="230"/>
      <c r="D580" s="231" t="s">
        <v>152</v>
      </c>
      <c r="E580" s="232" t="s">
        <v>30</v>
      </c>
      <c r="F580" s="233" t="s">
        <v>748</v>
      </c>
      <c r="G580" s="230"/>
      <c r="H580" s="232" t="s">
        <v>30</v>
      </c>
      <c r="I580" s="234"/>
      <c r="J580" s="230"/>
      <c r="K580" s="230"/>
      <c r="L580" s="235"/>
      <c r="M580" s="236"/>
      <c r="N580" s="237"/>
      <c r="O580" s="237"/>
      <c r="P580" s="237"/>
      <c r="Q580" s="237"/>
      <c r="R580" s="237"/>
      <c r="S580" s="237"/>
      <c r="T580" s="238"/>
      <c r="AT580" s="239" t="s">
        <v>152</v>
      </c>
      <c r="AU580" s="239" t="s">
        <v>84</v>
      </c>
      <c r="AV580" s="11" t="s">
        <v>82</v>
      </c>
      <c r="AW580" s="11" t="s">
        <v>37</v>
      </c>
      <c r="AX580" s="11" t="s">
        <v>74</v>
      </c>
      <c r="AY580" s="239" t="s">
        <v>143</v>
      </c>
    </row>
    <row r="581" s="12" customFormat="1">
      <c r="B581" s="240"/>
      <c r="C581" s="241"/>
      <c r="D581" s="231" t="s">
        <v>152</v>
      </c>
      <c r="E581" s="242" t="s">
        <v>30</v>
      </c>
      <c r="F581" s="243" t="s">
        <v>749</v>
      </c>
      <c r="G581" s="241"/>
      <c r="H581" s="244">
        <v>184.19999999999999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AT581" s="250" t="s">
        <v>152</v>
      </c>
      <c r="AU581" s="250" t="s">
        <v>84</v>
      </c>
      <c r="AV581" s="12" t="s">
        <v>84</v>
      </c>
      <c r="AW581" s="12" t="s">
        <v>37</v>
      </c>
      <c r="AX581" s="12" t="s">
        <v>74</v>
      </c>
      <c r="AY581" s="250" t="s">
        <v>143</v>
      </c>
    </row>
    <row r="582" s="11" customFormat="1">
      <c r="B582" s="229"/>
      <c r="C582" s="230"/>
      <c r="D582" s="231" t="s">
        <v>152</v>
      </c>
      <c r="E582" s="232" t="s">
        <v>30</v>
      </c>
      <c r="F582" s="233" t="s">
        <v>750</v>
      </c>
      <c r="G582" s="230"/>
      <c r="H582" s="232" t="s">
        <v>30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AT582" s="239" t="s">
        <v>152</v>
      </c>
      <c r="AU582" s="239" t="s">
        <v>84</v>
      </c>
      <c r="AV582" s="11" t="s">
        <v>82</v>
      </c>
      <c r="AW582" s="11" t="s">
        <v>37</v>
      </c>
      <c r="AX582" s="11" t="s">
        <v>74</v>
      </c>
      <c r="AY582" s="239" t="s">
        <v>143</v>
      </c>
    </row>
    <row r="583" s="12" customFormat="1">
      <c r="B583" s="240"/>
      <c r="C583" s="241"/>
      <c r="D583" s="231" t="s">
        <v>152</v>
      </c>
      <c r="E583" s="242" t="s">
        <v>30</v>
      </c>
      <c r="F583" s="243" t="s">
        <v>751</v>
      </c>
      <c r="G583" s="241"/>
      <c r="H583" s="244">
        <v>79.5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AT583" s="250" t="s">
        <v>152</v>
      </c>
      <c r="AU583" s="250" t="s">
        <v>84</v>
      </c>
      <c r="AV583" s="12" t="s">
        <v>84</v>
      </c>
      <c r="AW583" s="12" t="s">
        <v>37</v>
      </c>
      <c r="AX583" s="12" t="s">
        <v>74</v>
      </c>
      <c r="AY583" s="250" t="s">
        <v>143</v>
      </c>
    </row>
    <row r="584" s="12" customFormat="1">
      <c r="B584" s="240"/>
      <c r="C584" s="241"/>
      <c r="D584" s="231" t="s">
        <v>152</v>
      </c>
      <c r="E584" s="242" t="s">
        <v>30</v>
      </c>
      <c r="F584" s="243" t="s">
        <v>752</v>
      </c>
      <c r="G584" s="241"/>
      <c r="H584" s="244">
        <v>12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AT584" s="250" t="s">
        <v>152</v>
      </c>
      <c r="AU584" s="250" t="s">
        <v>84</v>
      </c>
      <c r="AV584" s="12" t="s">
        <v>84</v>
      </c>
      <c r="AW584" s="12" t="s">
        <v>37</v>
      </c>
      <c r="AX584" s="12" t="s">
        <v>74</v>
      </c>
      <c r="AY584" s="250" t="s">
        <v>143</v>
      </c>
    </row>
    <row r="585" s="12" customFormat="1">
      <c r="B585" s="240"/>
      <c r="C585" s="241"/>
      <c r="D585" s="231" t="s">
        <v>152</v>
      </c>
      <c r="E585" s="242" t="s">
        <v>30</v>
      </c>
      <c r="F585" s="243" t="s">
        <v>753</v>
      </c>
      <c r="G585" s="241"/>
      <c r="H585" s="244">
        <v>13.800000000000001</v>
      </c>
      <c r="I585" s="245"/>
      <c r="J585" s="241"/>
      <c r="K585" s="241"/>
      <c r="L585" s="246"/>
      <c r="M585" s="247"/>
      <c r="N585" s="248"/>
      <c r="O585" s="248"/>
      <c r="P585" s="248"/>
      <c r="Q585" s="248"/>
      <c r="R585" s="248"/>
      <c r="S585" s="248"/>
      <c r="T585" s="249"/>
      <c r="AT585" s="250" t="s">
        <v>152</v>
      </c>
      <c r="AU585" s="250" t="s">
        <v>84</v>
      </c>
      <c r="AV585" s="12" t="s">
        <v>84</v>
      </c>
      <c r="AW585" s="12" t="s">
        <v>37</v>
      </c>
      <c r="AX585" s="12" t="s">
        <v>74</v>
      </c>
      <c r="AY585" s="250" t="s">
        <v>143</v>
      </c>
    </row>
    <row r="586" s="13" customFormat="1">
      <c r="B586" s="251"/>
      <c r="C586" s="252"/>
      <c r="D586" s="231" t="s">
        <v>152</v>
      </c>
      <c r="E586" s="253" t="s">
        <v>30</v>
      </c>
      <c r="F586" s="254" t="s">
        <v>497</v>
      </c>
      <c r="G586" s="252"/>
      <c r="H586" s="255">
        <v>289.5</v>
      </c>
      <c r="I586" s="256"/>
      <c r="J586" s="252"/>
      <c r="K586" s="252"/>
      <c r="L586" s="257"/>
      <c r="M586" s="258"/>
      <c r="N586" s="259"/>
      <c r="O586" s="259"/>
      <c r="P586" s="259"/>
      <c r="Q586" s="259"/>
      <c r="R586" s="259"/>
      <c r="S586" s="259"/>
      <c r="T586" s="260"/>
      <c r="AT586" s="261" t="s">
        <v>152</v>
      </c>
      <c r="AU586" s="261" t="s">
        <v>84</v>
      </c>
      <c r="AV586" s="13" t="s">
        <v>159</v>
      </c>
      <c r="AW586" s="13" t="s">
        <v>37</v>
      </c>
      <c r="AX586" s="13" t="s">
        <v>74</v>
      </c>
      <c r="AY586" s="261" t="s">
        <v>143</v>
      </c>
    </row>
    <row r="587" s="11" customFormat="1">
      <c r="B587" s="229"/>
      <c r="C587" s="230"/>
      <c r="D587" s="231" t="s">
        <v>152</v>
      </c>
      <c r="E587" s="232" t="s">
        <v>30</v>
      </c>
      <c r="F587" s="233" t="s">
        <v>754</v>
      </c>
      <c r="G587" s="230"/>
      <c r="H587" s="232" t="s">
        <v>30</v>
      </c>
      <c r="I587" s="234"/>
      <c r="J587" s="230"/>
      <c r="K587" s="230"/>
      <c r="L587" s="235"/>
      <c r="M587" s="236"/>
      <c r="N587" s="237"/>
      <c r="O587" s="237"/>
      <c r="P587" s="237"/>
      <c r="Q587" s="237"/>
      <c r="R587" s="237"/>
      <c r="S587" s="237"/>
      <c r="T587" s="238"/>
      <c r="AT587" s="239" t="s">
        <v>152</v>
      </c>
      <c r="AU587" s="239" t="s">
        <v>84</v>
      </c>
      <c r="AV587" s="11" t="s">
        <v>82</v>
      </c>
      <c r="AW587" s="11" t="s">
        <v>37</v>
      </c>
      <c r="AX587" s="11" t="s">
        <v>74</v>
      </c>
      <c r="AY587" s="239" t="s">
        <v>143</v>
      </c>
    </row>
    <row r="588" s="12" customFormat="1">
      <c r="B588" s="240"/>
      <c r="C588" s="241"/>
      <c r="D588" s="231" t="s">
        <v>152</v>
      </c>
      <c r="E588" s="242" t="s">
        <v>30</v>
      </c>
      <c r="F588" s="243" t="s">
        <v>755</v>
      </c>
      <c r="G588" s="241"/>
      <c r="H588" s="244">
        <v>118.8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AT588" s="250" t="s">
        <v>152</v>
      </c>
      <c r="AU588" s="250" t="s">
        <v>84</v>
      </c>
      <c r="AV588" s="12" t="s">
        <v>84</v>
      </c>
      <c r="AW588" s="12" t="s">
        <v>37</v>
      </c>
      <c r="AX588" s="12" t="s">
        <v>74</v>
      </c>
      <c r="AY588" s="250" t="s">
        <v>143</v>
      </c>
    </row>
    <row r="589" s="12" customFormat="1">
      <c r="B589" s="240"/>
      <c r="C589" s="241"/>
      <c r="D589" s="231" t="s">
        <v>152</v>
      </c>
      <c r="E589" s="242" t="s">
        <v>30</v>
      </c>
      <c r="F589" s="243" t="s">
        <v>756</v>
      </c>
      <c r="G589" s="241"/>
      <c r="H589" s="244">
        <v>39.350000000000001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AT589" s="250" t="s">
        <v>152</v>
      </c>
      <c r="AU589" s="250" t="s">
        <v>84</v>
      </c>
      <c r="AV589" s="12" t="s">
        <v>84</v>
      </c>
      <c r="AW589" s="12" t="s">
        <v>37</v>
      </c>
      <c r="AX589" s="12" t="s">
        <v>74</v>
      </c>
      <c r="AY589" s="250" t="s">
        <v>143</v>
      </c>
    </row>
    <row r="590" s="12" customFormat="1">
      <c r="B590" s="240"/>
      <c r="C590" s="241"/>
      <c r="D590" s="231" t="s">
        <v>152</v>
      </c>
      <c r="E590" s="242" t="s">
        <v>30</v>
      </c>
      <c r="F590" s="243" t="s">
        <v>757</v>
      </c>
      <c r="G590" s="241"/>
      <c r="H590" s="244">
        <v>8.3499999999999996</v>
      </c>
      <c r="I590" s="245"/>
      <c r="J590" s="241"/>
      <c r="K590" s="241"/>
      <c r="L590" s="246"/>
      <c r="M590" s="247"/>
      <c r="N590" s="248"/>
      <c r="O590" s="248"/>
      <c r="P590" s="248"/>
      <c r="Q590" s="248"/>
      <c r="R590" s="248"/>
      <c r="S590" s="248"/>
      <c r="T590" s="249"/>
      <c r="AT590" s="250" t="s">
        <v>152</v>
      </c>
      <c r="AU590" s="250" t="s">
        <v>84</v>
      </c>
      <c r="AV590" s="12" t="s">
        <v>84</v>
      </c>
      <c r="AW590" s="12" t="s">
        <v>37</v>
      </c>
      <c r="AX590" s="12" t="s">
        <v>74</v>
      </c>
      <c r="AY590" s="250" t="s">
        <v>143</v>
      </c>
    </row>
    <row r="591" s="13" customFormat="1">
      <c r="B591" s="251"/>
      <c r="C591" s="252"/>
      <c r="D591" s="231" t="s">
        <v>152</v>
      </c>
      <c r="E591" s="253" t="s">
        <v>30</v>
      </c>
      <c r="F591" s="254" t="s">
        <v>499</v>
      </c>
      <c r="G591" s="252"/>
      <c r="H591" s="255">
        <v>166.5</v>
      </c>
      <c r="I591" s="256"/>
      <c r="J591" s="252"/>
      <c r="K591" s="252"/>
      <c r="L591" s="257"/>
      <c r="M591" s="258"/>
      <c r="N591" s="259"/>
      <c r="O591" s="259"/>
      <c r="P591" s="259"/>
      <c r="Q591" s="259"/>
      <c r="R591" s="259"/>
      <c r="S591" s="259"/>
      <c r="T591" s="260"/>
      <c r="AT591" s="261" t="s">
        <v>152</v>
      </c>
      <c r="AU591" s="261" t="s">
        <v>84</v>
      </c>
      <c r="AV591" s="13" t="s">
        <v>159</v>
      </c>
      <c r="AW591" s="13" t="s">
        <v>37</v>
      </c>
      <c r="AX591" s="13" t="s">
        <v>74</v>
      </c>
      <c r="AY591" s="261" t="s">
        <v>143</v>
      </c>
    </row>
    <row r="592" s="11" customFormat="1">
      <c r="B592" s="229"/>
      <c r="C592" s="230"/>
      <c r="D592" s="231" t="s">
        <v>152</v>
      </c>
      <c r="E592" s="232" t="s">
        <v>30</v>
      </c>
      <c r="F592" s="233" t="s">
        <v>758</v>
      </c>
      <c r="G592" s="230"/>
      <c r="H592" s="232" t="s">
        <v>30</v>
      </c>
      <c r="I592" s="234"/>
      <c r="J592" s="230"/>
      <c r="K592" s="230"/>
      <c r="L592" s="235"/>
      <c r="M592" s="236"/>
      <c r="N592" s="237"/>
      <c r="O592" s="237"/>
      <c r="P592" s="237"/>
      <c r="Q592" s="237"/>
      <c r="R592" s="237"/>
      <c r="S592" s="237"/>
      <c r="T592" s="238"/>
      <c r="AT592" s="239" t="s">
        <v>152</v>
      </c>
      <c r="AU592" s="239" t="s">
        <v>84</v>
      </c>
      <c r="AV592" s="11" t="s">
        <v>82</v>
      </c>
      <c r="AW592" s="11" t="s">
        <v>37</v>
      </c>
      <c r="AX592" s="11" t="s">
        <v>74</v>
      </c>
      <c r="AY592" s="239" t="s">
        <v>143</v>
      </c>
    </row>
    <row r="593" s="12" customFormat="1">
      <c r="B593" s="240"/>
      <c r="C593" s="241"/>
      <c r="D593" s="231" t="s">
        <v>152</v>
      </c>
      <c r="E593" s="242" t="s">
        <v>30</v>
      </c>
      <c r="F593" s="243" t="s">
        <v>759</v>
      </c>
      <c r="G593" s="241"/>
      <c r="H593" s="244">
        <v>121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AT593" s="250" t="s">
        <v>152</v>
      </c>
      <c r="AU593" s="250" t="s">
        <v>84</v>
      </c>
      <c r="AV593" s="12" t="s">
        <v>84</v>
      </c>
      <c r="AW593" s="12" t="s">
        <v>37</v>
      </c>
      <c r="AX593" s="12" t="s">
        <v>74</v>
      </c>
      <c r="AY593" s="250" t="s">
        <v>143</v>
      </c>
    </row>
    <row r="594" s="12" customFormat="1">
      <c r="B594" s="240"/>
      <c r="C594" s="241"/>
      <c r="D594" s="231" t="s">
        <v>152</v>
      </c>
      <c r="E594" s="242" t="s">
        <v>30</v>
      </c>
      <c r="F594" s="243" t="s">
        <v>760</v>
      </c>
      <c r="G594" s="241"/>
      <c r="H594" s="244">
        <v>35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AT594" s="250" t="s">
        <v>152</v>
      </c>
      <c r="AU594" s="250" t="s">
        <v>84</v>
      </c>
      <c r="AV594" s="12" t="s">
        <v>84</v>
      </c>
      <c r="AW594" s="12" t="s">
        <v>37</v>
      </c>
      <c r="AX594" s="12" t="s">
        <v>74</v>
      </c>
      <c r="AY594" s="250" t="s">
        <v>143</v>
      </c>
    </row>
    <row r="595" s="12" customFormat="1">
      <c r="B595" s="240"/>
      <c r="C595" s="241"/>
      <c r="D595" s="231" t="s">
        <v>152</v>
      </c>
      <c r="E595" s="242" t="s">
        <v>30</v>
      </c>
      <c r="F595" s="243" t="s">
        <v>761</v>
      </c>
      <c r="G595" s="241"/>
      <c r="H595" s="244">
        <v>3.75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AT595" s="250" t="s">
        <v>152</v>
      </c>
      <c r="AU595" s="250" t="s">
        <v>84</v>
      </c>
      <c r="AV595" s="12" t="s">
        <v>84</v>
      </c>
      <c r="AW595" s="12" t="s">
        <v>37</v>
      </c>
      <c r="AX595" s="12" t="s">
        <v>74</v>
      </c>
      <c r="AY595" s="250" t="s">
        <v>143</v>
      </c>
    </row>
    <row r="596" s="12" customFormat="1">
      <c r="B596" s="240"/>
      <c r="C596" s="241"/>
      <c r="D596" s="231" t="s">
        <v>152</v>
      </c>
      <c r="E596" s="242" t="s">
        <v>30</v>
      </c>
      <c r="F596" s="243" t="s">
        <v>762</v>
      </c>
      <c r="G596" s="241"/>
      <c r="H596" s="244">
        <v>8.25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AT596" s="250" t="s">
        <v>152</v>
      </c>
      <c r="AU596" s="250" t="s">
        <v>84</v>
      </c>
      <c r="AV596" s="12" t="s">
        <v>84</v>
      </c>
      <c r="AW596" s="12" t="s">
        <v>37</v>
      </c>
      <c r="AX596" s="12" t="s">
        <v>74</v>
      </c>
      <c r="AY596" s="250" t="s">
        <v>143</v>
      </c>
    </row>
    <row r="597" s="13" customFormat="1">
      <c r="B597" s="251"/>
      <c r="C597" s="252"/>
      <c r="D597" s="231" t="s">
        <v>152</v>
      </c>
      <c r="E597" s="253" t="s">
        <v>30</v>
      </c>
      <c r="F597" s="254" t="s">
        <v>500</v>
      </c>
      <c r="G597" s="252"/>
      <c r="H597" s="255">
        <v>168</v>
      </c>
      <c r="I597" s="256"/>
      <c r="J597" s="252"/>
      <c r="K597" s="252"/>
      <c r="L597" s="257"/>
      <c r="M597" s="258"/>
      <c r="N597" s="259"/>
      <c r="O597" s="259"/>
      <c r="P597" s="259"/>
      <c r="Q597" s="259"/>
      <c r="R597" s="259"/>
      <c r="S597" s="259"/>
      <c r="T597" s="260"/>
      <c r="AT597" s="261" t="s">
        <v>152</v>
      </c>
      <c r="AU597" s="261" t="s">
        <v>84</v>
      </c>
      <c r="AV597" s="13" t="s">
        <v>159</v>
      </c>
      <c r="AW597" s="13" t="s">
        <v>37</v>
      </c>
      <c r="AX597" s="13" t="s">
        <v>74</v>
      </c>
      <c r="AY597" s="261" t="s">
        <v>143</v>
      </c>
    </row>
    <row r="598" s="11" customFormat="1">
      <c r="B598" s="229"/>
      <c r="C598" s="230"/>
      <c r="D598" s="231" t="s">
        <v>152</v>
      </c>
      <c r="E598" s="232" t="s">
        <v>30</v>
      </c>
      <c r="F598" s="233" t="s">
        <v>763</v>
      </c>
      <c r="G598" s="230"/>
      <c r="H598" s="232" t="s">
        <v>30</v>
      </c>
      <c r="I598" s="234"/>
      <c r="J598" s="230"/>
      <c r="K598" s="230"/>
      <c r="L598" s="235"/>
      <c r="M598" s="236"/>
      <c r="N598" s="237"/>
      <c r="O598" s="237"/>
      <c r="P598" s="237"/>
      <c r="Q598" s="237"/>
      <c r="R598" s="237"/>
      <c r="S598" s="237"/>
      <c r="T598" s="238"/>
      <c r="AT598" s="239" t="s">
        <v>152</v>
      </c>
      <c r="AU598" s="239" t="s">
        <v>84</v>
      </c>
      <c r="AV598" s="11" t="s">
        <v>82</v>
      </c>
      <c r="AW598" s="11" t="s">
        <v>37</v>
      </c>
      <c r="AX598" s="11" t="s">
        <v>74</v>
      </c>
      <c r="AY598" s="239" t="s">
        <v>143</v>
      </c>
    </row>
    <row r="599" s="12" customFormat="1">
      <c r="B599" s="240"/>
      <c r="C599" s="241"/>
      <c r="D599" s="231" t="s">
        <v>152</v>
      </c>
      <c r="E599" s="242" t="s">
        <v>30</v>
      </c>
      <c r="F599" s="243" t="s">
        <v>764</v>
      </c>
      <c r="G599" s="241"/>
      <c r="H599" s="244">
        <v>85.799999999999997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AT599" s="250" t="s">
        <v>152</v>
      </c>
      <c r="AU599" s="250" t="s">
        <v>84</v>
      </c>
      <c r="AV599" s="12" t="s">
        <v>84</v>
      </c>
      <c r="AW599" s="12" t="s">
        <v>37</v>
      </c>
      <c r="AX599" s="12" t="s">
        <v>74</v>
      </c>
      <c r="AY599" s="250" t="s">
        <v>143</v>
      </c>
    </row>
    <row r="600" s="12" customFormat="1">
      <c r="B600" s="240"/>
      <c r="C600" s="241"/>
      <c r="D600" s="231" t="s">
        <v>152</v>
      </c>
      <c r="E600" s="242" t="s">
        <v>30</v>
      </c>
      <c r="F600" s="243" t="s">
        <v>765</v>
      </c>
      <c r="G600" s="241"/>
      <c r="H600" s="244">
        <v>54.399999999999999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AT600" s="250" t="s">
        <v>152</v>
      </c>
      <c r="AU600" s="250" t="s">
        <v>84</v>
      </c>
      <c r="AV600" s="12" t="s">
        <v>84</v>
      </c>
      <c r="AW600" s="12" t="s">
        <v>37</v>
      </c>
      <c r="AX600" s="12" t="s">
        <v>74</v>
      </c>
      <c r="AY600" s="250" t="s">
        <v>143</v>
      </c>
    </row>
    <row r="601" s="12" customFormat="1">
      <c r="B601" s="240"/>
      <c r="C601" s="241"/>
      <c r="D601" s="231" t="s">
        <v>152</v>
      </c>
      <c r="E601" s="242" t="s">
        <v>30</v>
      </c>
      <c r="F601" s="243" t="s">
        <v>766</v>
      </c>
      <c r="G601" s="241"/>
      <c r="H601" s="244">
        <v>130.19999999999999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AT601" s="250" t="s">
        <v>152</v>
      </c>
      <c r="AU601" s="250" t="s">
        <v>84</v>
      </c>
      <c r="AV601" s="12" t="s">
        <v>84</v>
      </c>
      <c r="AW601" s="12" t="s">
        <v>37</v>
      </c>
      <c r="AX601" s="12" t="s">
        <v>74</v>
      </c>
      <c r="AY601" s="250" t="s">
        <v>143</v>
      </c>
    </row>
    <row r="602" s="12" customFormat="1">
      <c r="B602" s="240"/>
      <c r="C602" s="241"/>
      <c r="D602" s="231" t="s">
        <v>152</v>
      </c>
      <c r="E602" s="242" t="s">
        <v>30</v>
      </c>
      <c r="F602" s="243" t="s">
        <v>767</v>
      </c>
      <c r="G602" s="241"/>
      <c r="H602" s="244">
        <v>71.400000000000006</v>
      </c>
      <c r="I602" s="245"/>
      <c r="J602" s="241"/>
      <c r="K602" s="241"/>
      <c r="L602" s="246"/>
      <c r="M602" s="247"/>
      <c r="N602" s="248"/>
      <c r="O602" s="248"/>
      <c r="P602" s="248"/>
      <c r="Q602" s="248"/>
      <c r="R602" s="248"/>
      <c r="S602" s="248"/>
      <c r="T602" s="249"/>
      <c r="AT602" s="250" t="s">
        <v>152</v>
      </c>
      <c r="AU602" s="250" t="s">
        <v>84</v>
      </c>
      <c r="AV602" s="12" t="s">
        <v>84</v>
      </c>
      <c r="AW602" s="12" t="s">
        <v>37</v>
      </c>
      <c r="AX602" s="12" t="s">
        <v>74</v>
      </c>
      <c r="AY602" s="250" t="s">
        <v>143</v>
      </c>
    </row>
    <row r="603" s="12" customFormat="1">
      <c r="B603" s="240"/>
      <c r="C603" s="241"/>
      <c r="D603" s="231" t="s">
        <v>152</v>
      </c>
      <c r="E603" s="242" t="s">
        <v>30</v>
      </c>
      <c r="F603" s="243" t="s">
        <v>768</v>
      </c>
      <c r="G603" s="241"/>
      <c r="H603" s="244">
        <v>19.199999999999999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AT603" s="250" t="s">
        <v>152</v>
      </c>
      <c r="AU603" s="250" t="s">
        <v>84</v>
      </c>
      <c r="AV603" s="12" t="s">
        <v>84</v>
      </c>
      <c r="AW603" s="12" t="s">
        <v>37</v>
      </c>
      <c r="AX603" s="12" t="s">
        <v>74</v>
      </c>
      <c r="AY603" s="250" t="s">
        <v>143</v>
      </c>
    </row>
    <row r="604" s="11" customFormat="1">
      <c r="B604" s="229"/>
      <c r="C604" s="230"/>
      <c r="D604" s="231" t="s">
        <v>152</v>
      </c>
      <c r="E604" s="232" t="s">
        <v>30</v>
      </c>
      <c r="F604" s="233" t="s">
        <v>769</v>
      </c>
      <c r="G604" s="230"/>
      <c r="H604" s="232" t="s">
        <v>30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AT604" s="239" t="s">
        <v>152</v>
      </c>
      <c r="AU604" s="239" t="s">
        <v>84</v>
      </c>
      <c r="AV604" s="11" t="s">
        <v>82</v>
      </c>
      <c r="AW604" s="11" t="s">
        <v>37</v>
      </c>
      <c r="AX604" s="11" t="s">
        <v>74</v>
      </c>
      <c r="AY604" s="239" t="s">
        <v>143</v>
      </c>
    </row>
    <row r="605" s="12" customFormat="1">
      <c r="B605" s="240"/>
      <c r="C605" s="241"/>
      <c r="D605" s="231" t="s">
        <v>152</v>
      </c>
      <c r="E605" s="242" t="s">
        <v>30</v>
      </c>
      <c r="F605" s="243" t="s">
        <v>770</v>
      </c>
      <c r="G605" s="241"/>
      <c r="H605" s="244">
        <v>16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AT605" s="250" t="s">
        <v>152</v>
      </c>
      <c r="AU605" s="250" t="s">
        <v>84</v>
      </c>
      <c r="AV605" s="12" t="s">
        <v>84</v>
      </c>
      <c r="AW605" s="12" t="s">
        <v>37</v>
      </c>
      <c r="AX605" s="12" t="s">
        <v>74</v>
      </c>
      <c r="AY605" s="250" t="s">
        <v>143</v>
      </c>
    </row>
    <row r="606" s="12" customFormat="1">
      <c r="B606" s="240"/>
      <c r="C606" s="241"/>
      <c r="D606" s="231" t="s">
        <v>152</v>
      </c>
      <c r="E606" s="242" t="s">
        <v>30</v>
      </c>
      <c r="F606" s="243" t="s">
        <v>771</v>
      </c>
      <c r="G606" s="241"/>
      <c r="H606" s="244">
        <v>20.899999999999999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AT606" s="250" t="s">
        <v>152</v>
      </c>
      <c r="AU606" s="250" t="s">
        <v>84</v>
      </c>
      <c r="AV606" s="12" t="s">
        <v>84</v>
      </c>
      <c r="AW606" s="12" t="s">
        <v>37</v>
      </c>
      <c r="AX606" s="12" t="s">
        <v>74</v>
      </c>
      <c r="AY606" s="250" t="s">
        <v>143</v>
      </c>
    </row>
    <row r="607" s="12" customFormat="1">
      <c r="B607" s="240"/>
      <c r="C607" s="241"/>
      <c r="D607" s="231" t="s">
        <v>152</v>
      </c>
      <c r="E607" s="242" t="s">
        <v>30</v>
      </c>
      <c r="F607" s="243" t="s">
        <v>772</v>
      </c>
      <c r="G607" s="241"/>
      <c r="H607" s="244">
        <v>8.0999999999999996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AT607" s="250" t="s">
        <v>152</v>
      </c>
      <c r="AU607" s="250" t="s">
        <v>84</v>
      </c>
      <c r="AV607" s="12" t="s">
        <v>84</v>
      </c>
      <c r="AW607" s="12" t="s">
        <v>37</v>
      </c>
      <c r="AX607" s="12" t="s">
        <v>74</v>
      </c>
      <c r="AY607" s="250" t="s">
        <v>143</v>
      </c>
    </row>
    <row r="608" s="13" customFormat="1">
      <c r="B608" s="251"/>
      <c r="C608" s="252"/>
      <c r="D608" s="231" t="s">
        <v>152</v>
      </c>
      <c r="E608" s="253" t="s">
        <v>30</v>
      </c>
      <c r="F608" s="254" t="s">
        <v>504</v>
      </c>
      <c r="G608" s="252"/>
      <c r="H608" s="255">
        <v>406</v>
      </c>
      <c r="I608" s="256"/>
      <c r="J608" s="252"/>
      <c r="K608" s="252"/>
      <c r="L608" s="257"/>
      <c r="M608" s="258"/>
      <c r="N608" s="259"/>
      <c r="O608" s="259"/>
      <c r="P608" s="259"/>
      <c r="Q608" s="259"/>
      <c r="R608" s="259"/>
      <c r="S608" s="259"/>
      <c r="T608" s="260"/>
      <c r="AT608" s="261" t="s">
        <v>152</v>
      </c>
      <c r="AU608" s="261" t="s">
        <v>84</v>
      </c>
      <c r="AV608" s="13" t="s">
        <v>159</v>
      </c>
      <c r="AW608" s="13" t="s">
        <v>37</v>
      </c>
      <c r="AX608" s="13" t="s">
        <v>74</v>
      </c>
      <c r="AY608" s="261" t="s">
        <v>143</v>
      </c>
    </row>
    <row r="609" s="11" customFormat="1">
      <c r="B609" s="229"/>
      <c r="C609" s="230"/>
      <c r="D609" s="231" t="s">
        <v>152</v>
      </c>
      <c r="E609" s="232" t="s">
        <v>30</v>
      </c>
      <c r="F609" s="233" t="s">
        <v>773</v>
      </c>
      <c r="G609" s="230"/>
      <c r="H609" s="232" t="s">
        <v>30</v>
      </c>
      <c r="I609" s="234"/>
      <c r="J609" s="230"/>
      <c r="K609" s="230"/>
      <c r="L609" s="235"/>
      <c r="M609" s="236"/>
      <c r="N609" s="237"/>
      <c r="O609" s="237"/>
      <c r="P609" s="237"/>
      <c r="Q609" s="237"/>
      <c r="R609" s="237"/>
      <c r="S609" s="237"/>
      <c r="T609" s="238"/>
      <c r="AT609" s="239" t="s">
        <v>152</v>
      </c>
      <c r="AU609" s="239" t="s">
        <v>84</v>
      </c>
      <c r="AV609" s="11" t="s">
        <v>82</v>
      </c>
      <c r="AW609" s="11" t="s">
        <v>37</v>
      </c>
      <c r="AX609" s="11" t="s">
        <v>74</v>
      </c>
      <c r="AY609" s="239" t="s">
        <v>143</v>
      </c>
    </row>
    <row r="610" s="11" customFormat="1">
      <c r="B610" s="229"/>
      <c r="C610" s="230"/>
      <c r="D610" s="231" t="s">
        <v>152</v>
      </c>
      <c r="E610" s="232" t="s">
        <v>30</v>
      </c>
      <c r="F610" s="233" t="s">
        <v>280</v>
      </c>
      <c r="G610" s="230"/>
      <c r="H610" s="232" t="s">
        <v>30</v>
      </c>
      <c r="I610" s="234"/>
      <c r="J610" s="230"/>
      <c r="K610" s="230"/>
      <c r="L610" s="235"/>
      <c r="M610" s="236"/>
      <c r="N610" s="237"/>
      <c r="O610" s="237"/>
      <c r="P610" s="237"/>
      <c r="Q610" s="237"/>
      <c r="R610" s="237"/>
      <c r="S610" s="237"/>
      <c r="T610" s="238"/>
      <c r="AT610" s="239" t="s">
        <v>152</v>
      </c>
      <c r="AU610" s="239" t="s">
        <v>84</v>
      </c>
      <c r="AV610" s="11" t="s">
        <v>82</v>
      </c>
      <c r="AW610" s="11" t="s">
        <v>37</v>
      </c>
      <c r="AX610" s="11" t="s">
        <v>74</v>
      </c>
      <c r="AY610" s="239" t="s">
        <v>143</v>
      </c>
    </row>
    <row r="611" s="12" customFormat="1">
      <c r="B611" s="240"/>
      <c r="C611" s="241"/>
      <c r="D611" s="231" t="s">
        <v>152</v>
      </c>
      <c r="E611" s="242" t="s">
        <v>30</v>
      </c>
      <c r="F611" s="243" t="s">
        <v>774</v>
      </c>
      <c r="G611" s="241"/>
      <c r="H611" s="244">
        <v>9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AT611" s="250" t="s">
        <v>152</v>
      </c>
      <c r="AU611" s="250" t="s">
        <v>84</v>
      </c>
      <c r="AV611" s="12" t="s">
        <v>84</v>
      </c>
      <c r="AW611" s="12" t="s">
        <v>37</v>
      </c>
      <c r="AX611" s="12" t="s">
        <v>74</v>
      </c>
      <c r="AY611" s="250" t="s">
        <v>143</v>
      </c>
    </row>
    <row r="612" s="11" customFormat="1">
      <c r="B612" s="229"/>
      <c r="C612" s="230"/>
      <c r="D612" s="231" t="s">
        <v>152</v>
      </c>
      <c r="E612" s="232" t="s">
        <v>30</v>
      </c>
      <c r="F612" s="233" t="s">
        <v>775</v>
      </c>
      <c r="G612" s="230"/>
      <c r="H612" s="232" t="s">
        <v>30</v>
      </c>
      <c r="I612" s="234"/>
      <c r="J612" s="230"/>
      <c r="K612" s="230"/>
      <c r="L612" s="235"/>
      <c r="M612" s="236"/>
      <c r="N612" s="237"/>
      <c r="O612" s="237"/>
      <c r="P612" s="237"/>
      <c r="Q612" s="237"/>
      <c r="R612" s="237"/>
      <c r="S612" s="237"/>
      <c r="T612" s="238"/>
      <c r="AT612" s="239" t="s">
        <v>152</v>
      </c>
      <c r="AU612" s="239" t="s">
        <v>84</v>
      </c>
      <c r="AV612" s="11" t="s">
        <v>82</v>
      </c>
      <c r="AW612" s="11" t="s">
        <v>37</v>
      </c>
      <c r="AX612" s="11" t="s">
        <v>74</v>
      </c>
      <c r="AY612" s="239" t="s">
        <v>143</v>
      </c>
    </row>
    <row r="613" s="12" customFormat="1">
      <c r="B613" s="240"/>
      <c r="C613" s="241"/>
      <c r="D613" s="231" t="s">
        <v>152</v>
      </c>
      <c r="E613" s="242" t="s">
        <v>30</v>
      </c>
      <c r="F613" s="243" t="s">
        <v>776</v>
      </c>
      <c r="G613" s="241"/>
      <c r="H613" s="244">
        <v>10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AT613" s="250" t="s">
        <v>152</v>
      </c>
      <c r="AU613" s="250" t="s">
        <v>84</v>
      </c>
      <c r="AV613" s="12" t="s">
        <v>84</v>
      </c>
      <c r="AW613" s="12" t="s">
        <v>37</v>
      </c>
      <c r="AX613" s="12" t="s">
        <v>74</v>
      </c>
      <c r="AY613" s="250" t="s">
        <v>143</v>
      </c>
    </row>
    <row r="614" s="13" customFormat="1">
      <c r="B614" s="251"/>
      <c r="C614" s="252"/>
      <c r="D614" s="231" t="s">
        <v>152</v>
      </c>
      <c r="E614" s="253" t="s">
        <v>30</v>
      </c>
      <c r="F614" s="254" t="s">
        <v>616</v>
      </c>
      <c r="G614" s="252"/>
      <c r="H614" s="255">
        <v>19</v>
      </c>
      <c r="I614" s="256"/>
      <c r="J614" s="252"/>
      <c r="K614" s="252"/>
      <c r="L614" s="257"/>
      <c r="M614" s="258"/>
      <c r="N614" s="259"/>
      <c r="O614" s="259"/>
      <c r="P614" s="259"/>
      <c r="Q614" s="259"/>
      <c r="R614" s="259"/>
      <c r="S614" s="259"/>
      <c r="T614" s="260"/>
      <c r="AT614" s="261" t="s">
        <v>152</v>
      </c>
      <c r="AU614" s="261" t="s">
        <v>84</v>
      </c>
      <c r="AV614" s="13" t="s">
        <v>159</v>
      </c>
      <c r="AW614" s="13" t="s">
        <v>37</v>
      </c>
      <c r="AX614" s="13" t="s">
        <v>74</v>
      </c>
      <c r="AY614" s="261" t="s">
        <v>143</v>
      </c>
    </row>
    <row r="615" s="14" customFormat="1">
      <c r="B615" s="262"/>
      <c r="C615" s="263"/>
      <c r="D615" s="231" t="s">
        <v>152</v>
      </c>
      <c r="E615" s="264" t="s">
        <v>30</v>
      </c>
      <c r="F615" s="265" t="s">
        <v>187</v>
      </c>
      <c r="G615" s="263"/>
      <c r="H615" s="266">
        <v>1049</v>
      </c>
      <c r="I615" s="267"/>
      <c r="J615" s="263"/>
      <c r="K615" s="263"/>
      <c r="L615" s="268"/>
      <c r="M615" s="269"/>
      <c r="N615" s="270"/>
      <c r="O615" s="270"/>
      <c r="P615" s="270"/>
      <c r="Q615" s="270"/>
      <c r="R615" s="270"/>
      <c r="S615" s="270"/>
      <c r="T615" s="271"/>
      <c r="AT615" s="272" t="s">
        <v>152</v>
      </c>
      <c r="AU615" s="272" t="s">
        <v>84</v>
      </c>
      <c r="AV615" s="14" t="s">
        <v>150</v>
      </c>
      <c r="AW615" s="14" t="s">
        <v>37</v>
      </c>
      <c r="AX615" s="14" t="s">
        <v>82</v>
      </c>
      <c r="AY615" s="272" t="s">
        <v>143</v>
      </c>
    </row>
    <row r="616" s="1" customFormat="1" ht="16.5" customHeight="1">
      <c r="B616" s="46"/>
      <c r="C616" s="273" t="s">
        <v>777</v>
      </c>
      <c r="D616" s="273" t="s">
        <v>195</v>
      </c>
      <c r="E616" s="274" t="s">
        <v>778</v>
      </c>
      <c r="F616" s="275" t="s">
        <v>779</v>
      </c>
      <c r="G616" s="276" t="s">
        <v>247</v>
      </c>
      <c r="H616" s="277">
        <v>304</v>
      </c>
      <c r="I616" s="278"/>
      <c r="J616" s="279">
        <f>ROUND(I616*H616,2)</f>
        <v>0</v>
      </c>
      <c r="K616" s="275" t="s">
        <v>149</v>
      </c>
      <c r="L616" s="280"/>
      <c r="M616" s="281" t="s">
        <v>30</v>
      </c>
      <c r="N616" s="282" t="s">
        <v>45</v>
      </c>
      <c r="O616" s="47"/>
      <c r="P616" s="226">
        <f>O616*H616</f>
        <v>0</v>
      </c>
      <c r="Q616" s="226">
        <v>3.0000000000000001E-05</v>
      </c>
      <c r="R616" s="226">
        <f>Q616*H616</f>
        <v>0.0091199999999999996</v>
      </c>
      <c r="S616" s="226">
        <v>0</v>
      </c>
      <c r="T616" s="227">
        <f>S616*H616</f>
        <v>0</v>
      </c>
      <c r="AR616" s="24" t="s">
        <v>199</v>
      </c>
      <c r="AT616" s="24" t="s">
        <v>195</v>
      </c>
      <c r="AU616" s="24" t="s">
        <v>84</v>
      </c>
      <c r="AY616" s="24" t="s">
        <v>143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24" t="s">
        <v>82</v>
      </c>
      <c r="BK616" s="228">
        <f>ROUND(I616*H616,2)</f>
        <v>0</v>
      </c>
      <c r="BL616" s="24" t="s">
        <v>150</v>
      </c>
      <c r="BM616" s="24" t="s">
        <v>780</v>
      </c>
    </row>
    <row r="617" s="11" customFormat="1">
      <c r="B617" s="229"/>
      <c r="C617" s="230"/>
      <c r="D617" s="231" t="s">
        <v>152</v>
      </c>
      <c r="E617" s="232" t="s">
        <v>30</v>
      </c>
      <c r="F617" s="233" t="s">
        <v>781</v>
      </c>
      <c r="G617" s="230"/>
      <c r="H617" s="232" t="s">
        <v>30</v>
      </c>
      <c r="I617" s="234"/>
      <c r="J617" s="230"/>
      <c r="K617" s="230"/>
      <c r="L617" s="235"/>
      <c r="M617" s="236"/>
      <c r="N617" s="237"/>
      <c r="O617" s="237"/>
      <c r="P617" s="237"/>
      <c r="Q617" s="237"/>
      <c r="R617" s="237"/>
      <c r="S617" s="237"/>
      <c r="T617" s="238"/>
      <c r="AT617" s="239" t="s">
        <v>152</v>
      </c>
      <c r="AU617" s="239" t="s">
        <v>84</v>
      </c>
      <c r="AV617" s="11" t="s">
        <v>82</v>
      </c>
      <c r="AW617" s="11" t="s">
        <v>37</v>
      </c>
      <c r="AX617" s="11" t="s">
        <v>74</v>
      </c>
      <c r="AY617" s="239" t="s">
        <v>143</v>
      </c>
    </row>
    <row r="618" s="11" customFormat="1">
      <c r="B618" s="229"/>
      <c r="C618" s="230"/>
      <c r="D618" s="231" t="s">
        <v>152</v>
      </c>
      <c r="E618" s="232" t="s">
        <v>30</v>
      </c>
      <c r="F618" s="233" t="s">
        <v>782</v>
      </c>
      <c r="G618" s="230"/>
      <c r="H618" s="232" t="s">
        <v>30</v>
      </c>
      <c r="I618" s="234"/>
      <c r="J618" s="230"/>
      <c r="K618" s="230"/>
      <c r="L618" s="235"/>
      <c r="M618" s="236"/>
      <c r="N618" s="237"/>
      <c r="O618" s="237"/>
      <c r="P618" s="237"/>
      <c r="Q618" s="237"/>
      <c r="R618" s="237"/>
      <c r="S618" s="237"/>
      <c r="T618" s="238"/>
      <c r="AT618" s="239" t="s">
        <v>152</v>
      </c>
      <c r="AU618" s="239" t="s">
        <v>84</v>
      </c>
      <c r="AV618" s="11" t="s">
        <v>82</v>
      </c>
      <c r="AW618" s="11" t="s">
        <v>37</v>
      </c>
      <c r="AX618" s="11" t="s">
        <v>74</v>
      </c>
      <c r="AY618" s="239" t="s">
        <v>143</v>
      </c>
    </row>
    <row r="619" s="12" customFormat="1">
      <c r="B619" s="240"/>
      <c r="C619" s="241"/>
      <c r="D619" s="231" t="s">
        <v>152</v>
      </c>
      <c r="E619" s="242" t="s">
        <v>30</v>
      </c>
      <c r="F619" s="243" t="s">
        <v>783</v>
      </c>
      <c r="G619" s="241"/>
      <c r="H619" s="244">
        <v>304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AT619" s="250" t="s">
        <v>152</v>
      </c>
      <c r="AU619" s="250" t="s">
        <v>84</v>
      </c>
      <c r="AV619" s="12" t="s">
        <v>84</v>
      </c>
      <c r="AW619" s="12" t="s">
        <v>37</v>
      </c>
      <c r="AX619" s="12" t="s">
        <v>82</v>
      </c>
      <c r="AY619" s="250" t="s">
        <v>143</v>
      </c>
    </row>
    <row r="620" s="1" customFormat="1" ht="16.5" customHeight="1">
      <c r="B620" s="46"/>
      <c r="C620" s="273" t="s">
        <v>784</v>
      </c>
      <c r="D620" s="273" t="s">
        <v>195</v>
      </c>
      <c r="E620" s="274" t="s">
        <v>785</v>
      </c>
      <c r="F620" s="275" t="s">
        <v>786</v>
      </c>
      <c r="G620" s="276" t="s">
        <v>247</v>
      </c>
      <c r="H620" s="277">
        <v>427</v>
      </c>
      <c r="I620" s="278"/>
      <c r="J620" s="279">
        <f>ROUND(I620*H620,2)</f>
        <v>0</v>
      </c>
      <c r="K620" s="275" t="s">
        <v>149</v>
      </c>
      <c r="L620" s="280"/>
      <c r="M620" s="281" t="s">
        <v>30</v>
      </c>
      <c r="N620" s="282" t="s">
        <v>45</v>
      </c>
      <c r="O620" s="47"/>
      <c r="P620" s="226">
        <f>O620*H620</f>
        <v>0</v>
      </c>
      <c r="Q620" s="226">
        <v>4.0000000000000003E-05</v>
      </c>
      <c r="R620" s="226">
        <f>Q620*H620</f>
        <v>0.017080000000000001</v>
      </c>
      <c r="S620" s="226">
        <v>0</v>
      </c>
      <c r="T620" s="227">
        <f>S620*H620</f>
        <v>0</v>
      </c>
      <c r="AR620" s="24" t="s">
        <v>199</v>
      </c>
      <c r="AT620" s="24" t="s">
        <v>195</v>
      </c>
      <c r="AU620" s="24" t="s">
        <v>84</v>
      </c>
      <c r="AY620" s="24" t="s">
        <v>143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24" t="s">
        <v>82</v>
      </c>
      <c r="BK620" s="228">
        <f>ROUND(I620*H620,2)</f>
        <v>0</v>
      </c>
      <c r="BL620" s="24" t="s">
        <v>150</v>
      </c>
      <c r="BM620" s="24" t="s">
        <v>787</v>
      </c>
    </row>
    <row r="621" s="11" customFormat="1">
      <c r="B621" s="229"/>
      <c r="C621" s="230"/>
      <c r="D621" s="231" t="s">
        <v>152</v>
      </c>
      <c r="E621" s="232" t="s">
        <v>30</v>
      </c>
      <c r="F621" s="233" t="s">
        <v>781</v>
      </c>
      <c r="G621" s="230"/>
      <c r="H621" s="232" t="s">
        <v>30</v>
      </c>
      <c r="I621" s="234"/>
      <c r="J621" s="230"/>
      <c r="K621" s="230"/>
      <c r="L621" s="235"/>
      <c r="M621" s="236"/>
      <c r="N621" s="237"/>
      <c r="O621" s="237"/>
      <c r="P621" s="237"/>
      <c r="Q621" s="237"/>
      <c r="R621" s="237"/>
      <c r="S621" s="237"/>
      <c r="T621" s="238"/>
      <c r="AT621" s="239" t="s">
        <v>152</v>
      </c>
      <c r="AU621" s="239" t="s">
        <v>84</v>
      </c>
      <c r="AV621" s="11" t="s">
        <v>82</v>
      </c>
      <c r="AW621" s="11" t="s">
        <v>37</v>
      </c>
      <c r="AX621" s="11" t="s">
        <v>74</v>
      </c>
      <c r="AY621" s="239" t="s">
        <v>143</v>
      </c>
    </row>
    <row r="622" s="11" customFormat="1">
      <c r="B622" s="229"/>
      <c r="C622" s="230"/>
      <c r="D622" s="231" t="s">
        <v>152</v>
      </c>
      <c r="E622" s="232" t="s">
        <v>30</v>
      </c>
      <c r="F622" s="233" t="s">
        <v>788</v>
      </c>
      <c r="G622" s="230"/>
      <c r="H622" s="232" t="s">
        <v>30</v>
      </c>
      <c r="I622" s="234"/>
      <c r="J622" s="230"/>
      <c r="K622" s="230"/>
      <c r="L622" s="235"/>
      <c r="M622" s="236"/>
      <c r="N622" s="237"/>
      <c r="O622" s="237"/>
      <c r="P622" s="237"/>
      <c r="Q622" s="237"/>
      <c r="R622" s="237"/>
      <c r="S622" s="237"/>
      <c r="T622" s="238"/>
      <c r="AT622" s="239" t="s">
        <v>152</v>
      </c>
      <c r="AU622" s="239" t="s">
        <v>84</v>
      </c>
      <c r="AV622" s="11" t="s">
        <v>82</v>
      </c>
      <c r="AW622" s="11" t="s">
        <v>37</v>
      </c>
      <c r="AX622" s="11" t="s">
        <v>74</v>
      </c>
      <c r="AY622" s="239" t="s">
        <v>143</v>
      </c>
    </row>
    <row r="623" s="12" customFormat="1">
      <c r="B623" s="240"/>
      <c r="C623" s="241"/>
      <c r="D623" s="231" t="s">
        <v>152</v>
      </c>
      <c r="E623" s="242" t="s">
        <v>30</v>
      </c>
      <c r="F623" s="243" t="s">
        <v>789</v>
      </c>
      <c r="G623" s="241"/>
      <c r="H623" s="244">
        <v>427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AT623" s="250" t="s">
        <v>152</v>
      </c>
      <c r="AU623" s="250" t="s">
        <v>84</v>
      </c>
      <c r="AV623" s="12" t="s">
        <v>84</v>
      </c>
      <c r="AW623" s="12" t="s">
        <v>37</v>
      </c>
      <c r="AX623" s="12" t="s">
        <v>82</v>
      </c>
      <c r="AY623" s="250" t="s">
        <v>143</v>
      </c>
    </row>
    <row r="624" s="1" customFormat="1" ht="16.5" customHeight="1">
      <c r="B624" s="46"/>
      <c r="C624" s="273" t="s">
        <v>790</v>
      </c>
      <c r="D624" s="273" t="s">
        <v>195</v>
      </c>
      <c r="E624" s="274" t="s">
        <v>791</v>
      </c>
      <c r="F624" s="275" t="s">
        <v>792</v>
      </c>
      <c r="G624" s="276" t="s">
        <v>247</v>
      </c>
      <c r="H624" s="277">
        <v>177</v>
      </c>
      <c r="I624" s="278"/>
      <c r="J624" s="279">
        <f>ROUND(I624*H624,2)</f>
        <v>0</v>
      </c>
      <c r="K624" s="275" t="s">
        <v>149</v>
      </c>
      <c r="L624" s="280"/>
      <c r="M624" s="281" t="s">
        <v>30</v>
      </c>
      <c r="N624" s="282" t="s">
        <v>45</v>
      </c>
      <c r="O624" s="47"/>
      <c r="P624" s="226">
        <f>O624*H624</f>
        <v>0</v>
      </c>
      <c r="Q624" s="226">
        <v>0.00020000000000000001</v>
      </c>
      <c r="R624" s="226">
        <f>Q624*H624</f>
        <v>0.035400000000000001</v>
      </c>
      <c r="S624" s="226">
        <v>0</v>
      </c>
      <c r="T624" s="227">
        <f>S624*H624</f>
        <v>0</v>
      </c>
      <c r="AR624" s="24" t="s">
        <v>199</v>
      </c>
      <c r="AT624" s="24" t="s">
        <v>195</v>
      </c>
      <c r="AU624" s="24" t="s">
        <v>84</v>
      </c>
      <c r="AY624" s="24" t="s">
        <v>143</v>
      </c>
      <c r="BE624" s="228">
        <f>IF(N624="základní",J624,0)</f>
        <v>0</v>
      </c>
      <c r="BF624" s="228">
        <f>IF(N624="snížená",J624,0)</f>
        <v>0</v>
      </c>
      <c r="BG624" s="228">
        <f>IF(N624="zákl. přenesená",J624,0)</f>
        <v>0</v>
      </c>
      <c r="BH624" s="228">
        <f>IF(N624="sníž. přenesená",J624,0)</f>
        <v>0</v>
      </c>
      <c r="BI624" s="228">
        <f>IF(N624="nulová",J624,0)</f>
        <v>0</v>
      </c>
      <c r="BJ624" s="24" t="s">
        <v>82</v>
      </c>
      <c r="BK624" s="228">
        <f>ROUND(I624*H624,2)</f>
        <v>0</v>
      </c>
      <c r="BL624" s="24" t="s">
        <v>150</v>
      </c>
      <c r="BM624" s="24" t="s">
        <v>793</v>
      </c>
    </row>
    <row r="625" s="11" customFormat="1">
      <c r="B625" s="229"/>
      <c r="C625" s="230"/>
      <c r="D625" s="231" t="s">
        <v>152</v>
      </c>
      <c r="E625" s="232" t="s">
        <v>30</v>
      </c>
      <c r="F625" s="233" t="s">
        <v>781</v>
      </c>
      <c r="G625" s="230"/>
      <c r="H625" s="232" t="s">
        <v>30</v>
      </c>
      <c r="I625" s="234"/>
      <c r="J625" s="230"/>
      <c r="K625" s="230"/>
      <c r="L625" s="235"/>
      <c r="M625" s="236"/>
      <c r="N625" s="237"/>
      <c r="O625" s="237"/>
      <c r="P625" s="237"/>
      <c r="Q625" s="237"/>
      <c r="R625" s="237"/>
      <c r="S625" s="237"/>
      <c r="T625" s="238"/>
      <c r="AT625" s="239" t="s">
        <v>152</v>
      </c>
      <c r="AU625" s="239" t="s">
        <v>84</v>
      </c>
      <c r="AV625" s="11" t="s">
        <v>82</v>
      </c>
      <c r="AW625" s="11" t="s">
        <v>37</v>
      </c>
      <c r="AX625" s="11" t="s">
        <v>74</v>
      </c>
      <c r="AY625" s="239" t="s">
        <v>143</v>
      </c>
    </row>
    <row r="626" s="11" customFormat="1">
      <c r="B626" s="229"/>
      <c r="C626" s="230"/>
      <c r="D626" s="231" t="s">
        <v>152</v>
      </c>
      <c r="E626" s="232" t="s">
        <v>30</v>
      </c>
      <c r="F626" s="233" t="s">
        <v>794</v>
      </c>
      <c r="G626" s="230"/>
      <c r="H626" s="232" t="s">
        <v>30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AT626" s="239" t="s">
        <v>152</v>
      </c>
      <c r="AU626" s="239" t="s">
        <v>84</v>
      </c>
      <c r="AV626" s="11" t="s">
        <v>82</v>
      </c>
      <c r="AW626" s="11" t="s">
        <v>37</v>
      </c>
      <c r="AX626" s="11" t="s">
        <v>74</v>
      </c>
      <c r="AY626" s="239" t="s">
        <v>143</v>
      </c>
    </row>
    <row r="627" s="12" customFormat="1">
      <c r="B627" s="240"/>
      <c r="C627" s="241"/>
      <c r="D627" s="231" t="s">
        <v>152</v>
      </c>
      <c r="E627" s="242" t="s">
        <v>30</v>
      </c>
      <c r="F627" s="243" t="s">
        <v>795</v>
      </c>
      <c r="G627" s="241"/>
      <c r="H627" s="244">
        <v>177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AT627" s="250" t="s">
        <v>152</v>
      </c>
      <c r="AU627" s="250" t="s">
        <v>84</v>
      </c>
      <c r="AV627" s="12" t="s">
        <v>84</v>
      </c>
      <c r="AW627" s="12" t="s">
        <v>37</v>
      </c>
      <c r="AX627" s="12" t="s">
        <v>82</v>
      </c>
      <c r="AY627" s="250" t="s">
        <v>143</v>
      </c>
    </row>
    <row r="628" s="1" customFormat="1" ht="25.5" customHeight="1">
      <c r="B628" s="46"/>
      <c r="C628" s="273" t="s">
        <v>796</v>
      </c>
      <c r="D628" s="273" t="s">
        <v>195</v>
      </c>
      <c r="E628" s="274" t="s">
        <v>797</v>
      </c>
      <c r="F628" s="275" t="s">
        <v>798</v>
      </c>
      <c r="G628" s="276" t="s">
        <v>247</v>
      </c>
      <c r="H628" s="277">
        <v>20</v>
      </c>
      <c r="I628" s="278"/>
      <c r="J628" s="279">
        <f>ROUND(I628*H628,2)</f>
        <v>0</v>
      </c>
      <c r="K628" s="275" t="s">
        <v>799</v>
      </c>
      <c r="L628" s="280"/>
      <c r="M628" s="281" t="s">
        <v>30</v>
      </c>
      <c r="N628" s="282" t="s">
        <v>45</v>
      </c>
      <c r="O628" s="47"/>
      <c r="P628" s="226">
        <f>O628*H628</f>
        <v>0</v>
      </c>
      <c r="Q628" s="226">
        <v>0.00050000000000000001</v>
      </c>
      <c r="R628" s="226">
        <f>Q628*H628</f>
        <v>0.01</v>
      </c>
      <c r="S628" s="226">
        <v>0</v>
      </c>
      <c r="T628" s="227">
        <f>S628*H628</f>
        <v>0</v>
      </c>
      <c r="AR628" s="24" t="s">
        <v>199</v>
      </c>
      <c r="AT628" s="24" t="s">
        <v>195</v>
      </c>
      <c r="AU628" s="24" t="s">
        <v>84</v>
      </c>
      <c r="AY628" s="24" t="s">
        <v>143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24" t="s">
        <v>82</v>
      </c>
      <c r="BK628" s="228">
        <f>ROUND(I628*H628,2)</f>
        <v>0</v>
      </c>
      <c r="BL628" s="24" t="s">
        <v>150</v>
      </c>
      <c r="BM628" s="24" t="s">
        <v>800</v>
      </c>
    </row>
    <row r="629" s="11" customFormat="1">
      <c r="B629" s="229"/>
      <c r="C629" s="230"/>
      <c r="D629" s="231" t="s">
        <v>152</v>
      </c>
      <c r="E629" s="232" t="s">
        <v>30</v>
      </c>
      <c r="F629" s="233" t="s">
        <v>781</v>
      </c>
      <c r="G629" s="230"/>
      <c r="H629" s="232" t="s">
        <v>30</v>
      </c>
      <c r="I629" s="234"/>
      <c r="J629" s="230"/>
      <c r="K629" s="230"/>
      <c r="L629" s="235"/>
      <c r="M629" s="236"/>
      <c r="N629" s="237"/>
      <c r="O629" s="237"/>
      <c r="P629" s="237"/>
      <c r="Q629" s="237"/>
      <c r="R629" s="237"/>
      <c r="S629" s="237"/>
      <c r="T629" s="238"/>
      <c r="AT629" s="239" t="s">
        <v>152</v>
      </c>
      <c r="AU629" s="239" t="s">
        <v>84</v>
      </c>
      <c r="AV629" s="11" t="s">
        <v>82</v>
      </c>
      <c r="AW629" s="11" t="s">
        <v>37</v>
      </c>
      <c r="AX629" s="11" t="s">
        <v>74</v>
      </c>
      <c r="AY629" s="239" t="s">
        <v>143</v>
      </c>
    </row>
    <row r="630" s="11" customFormat="1">
      <c r="B630" s="229"/>
      <c r="C630" s="230"/>
      <c r="D630" s="231" t="s">
        <v>152</v>
      </c>
      <c r="E630" s="232" t="s">
        <v>30</v>
      </c>
      <c r="F630" s="233" t="s">
        <v>801</v>
      </c>
      <c r="G630" s="230"/>
      <c r="H630" s="232" t="s">
        <v>30</v>
      </c>
      <c r="I630" s="234"/>
      <c r="J630" s="230"/>
      <c r="K630" s="230"/>
      <c r="L630" s="235"/>
      <c r="M630" s="236"/>
      <c r="N630" s="237"/>
      <c r="O630" s="237"/>
      <c r="P630" s="237"/>
      <c r="Q630" s="237"/>
      <c r="R630" s="237"/>
      <c r="S630" s="237"/>
      <c r="T630" s="238"/>
      <c r="AT630" s="239" t="s">
        <v>152</v>
      </c>
      <c r="AU630" s="239" t="s">
        <v>84</v>
      </c>
      <c r="AV630" s="11" t="s">
        <v>82</v>
      </c>
      <c r="AW630" s="11" t="s">
        <v>37</v>
      </c>
      <c r="AX630" s="11" t="s">
        <v>74</v>
      </c>
      <c r="AY630" s="239" t="s">
        <v>143</v>
      </c>
    </row>
    <row r="631" s="12" customFormat="1">
      <c r="B631" s="240"/>
      <c r="C631" s="241"/>
      <c r="D631" s="231" t="s">
        <v>152</v>
      </c>
      <c r="E631" s="242" t="s">
        <v>30</v>
      </c>
      <c r="F631" s="243" t="s">
        <v>802</v>
      </c>
      <c r="G631" s="241"/>
      <c r="H631" s="244">
        <v>20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AT631" s="250" t="s">
        <v>152</v>
      </c>
      <c r="AU631" s="250" t="s">
        <v>84</v>
      </c>
      <c r="AV631" s="12" t="s">
        <v>84</v>
      </c>
      <c r="AW631" s="12" t="s">
        <v>37</v>
      </c>
      <c r="AX631" s="12" t="s">
        <v>82</v>
      </c>
      <c r="AY631" s="250" t="s">
        <v>143</v>
      </c>
    </row>
    <row r="632" s="1" customFormat="1" ht="16.5" customHeight="1">
      <c r="B632" s="46"/>
      <c r="C632" s="273" t="s">
        <v>803</v>
      </c>
      <c r="D632" s="273" t="s">
        <v>195</v>
      </c>
      <c r="E632" s="274" t="s">
        <v>804</v>
      </c>
      <c r="F632" s="275" t="s">
        <v>805</v>
      </c>
      <c r="G632" s="276" t="s">
        <v>247</v>
      </c>
      <c r="H632" s="277">
        <v>175</v>
      </c>
      <c r="I632" s="278"/>
      <c r="J632" s="279">
        <f>ROUND(I632*H632,2)</f>
        <v>0</v>
      </c>
      <c r="K632" s="275" t="s">
        <v>30</v>
      </c>
      <c r="L632" s="280"/>
      <c r="M632" s="281" t="s">
        <v>30</v>
      </c>
      <c r="N632" s="282" t="s">
        <v>45</v>
      </c>
      <c r="O632" s="47"/>
      <c r="P632" s="226">
        <f>O632*H632</f>
        <v>0</v>
      </c>
      <c r="Q632" s="226">
        <v>0.00029999999999999997</v>
      </c>
      <c r="R632" s="226">
        <f>Q632*H632</f>
        <v>0.052499999999999998</v>
      </c>
      <c r="S632" s="226">
        <v>0</v>
      </c>
      <c r="T632" s="227">
        <f>S632*H632</f>
        <v>0</v>
      </c>
      <c r="AR632" s="24" t="s">
        <v>199</v>
      </c>
      <c r="AT632" s="24" t="s">
        <v>195</v>
      </c>
      <c r="AU632" s="24" t="s">
        <v>84</v>
      </c>
      <c r="AY632" s="24" t="s">
        <v>143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24" t="s">
        <v>82</v>
      </c>
      <c r="BK632" s="228">
        <f>ROUND(I632*H632,2)</f>
        <v>0</v>
      </c>
      <c r="BL632" s="24" t="s">
        <v>150</v>
      </c>
      <c r="BM632" s="24" t="s">
        <v>806</v>
      </c>
    </row>
    <row r="633" s="11" customFormat="1">
      <c r="B633" s="229"/>
      <c r="C633" s="230"/>
      <c r="D633" s="231" t="s">
        <v>152</v>
      </c>
      <c r="E633" s="232" t="s">
        <v>30</v>
      </c>
      <c r="F633" s="233" t="s">
        <v>781</v>
      </c>
      <c r="G633" s="230"/>
      <c r="H633" s="232" t="s">
        <v>30</v>
      </c>
      <c r="I633" s="234"/>
      <c r="J633" s="230"/>
      <c r="K633" s="230"/>
      <c r="L633" s="235"/>
      <c r="M633" s="236"/>
      <c r="N633" s="237"/>
      <c r="O633" s="237"/>
      <c r="P633" s="237"/>
      <c r="Q633" s="237"/>
      <c r="R633" s="237"/>
      <c r="S633" s="237"/>
      <c r="T633" s="238"/>
      <c r="AT633" s="239" t="s">
        <v>152</v>
      </c>
      <c r="AU633" s="239" t="s">
        <v>84</v>
      </c>
      <c r="AV633" s="11" t="s">
        <v>82</v>
      </c>
      <c r="AW633" s="11" t="s">
        <v>37</v>
      </c>
      <c r="AX633" s="11" t="s">
        <v>74</v>
      </c>
      <c r="AY633" s="239" t="s">
        <v>143</v>
      </c>
    </row>
    <row r="634" s="11" customFormat="1">
      <c r="B634" s="229"/>
      <c r="C634" s="230"/>
      <c r="D634" s="231" t="s">
        <v>152</v>
      </c>
      <c r="E634" s="232" t="s">
        <v>30</v>
      </c>
      <c r="F634" s="233" t="s">
        <v>807</v>
      </c>
      <c r="G634" s="230"/>
      <c r="H634" s="232" t="s">
        <v>30</v>
      </c>
      <c r="I634" s="234"/>
      <c r="J634" s="230"/>
      <c r="K634" s="230"/>
      <c r="L634" s="235"/>
      <c r="M634" s="236"/>
      <c r="N634" s="237"/>
      <c r="O634" s="237"/>
      <c r="P634" s="237"/>
      <c r="Q634" s="237"/>
      <c r="R634" s="237"/>
      <c r="S634" s="237"/>
      <c r="T634" s="238"/>
      <c r="AT634" s="239" t="s">
        <v>152</v>
      </c>
      <c r="AU634" s="239" t="s">
        <v>84</v>
      </c>
      <c r="AV634" s="11" t="s">
        <v>82</v>
      </c>
      <c r="AW634" s="11" t="s">
        <v>37</v>
      </c>
      <c r="AX634" s="11" t="s">
        <v>74</v>
      </c>
      <c r="AY634" s="239" t="s">
        <v>143</v>
      </c>
    </row>
    <row r="635" s="12" customFormat="1">
      <c r="B635" s="240"/>
      <c r="C635" s="241"/>
      <c r="D635" s="231" t="s">
        <v>152</v>
      </c>
      <c r="E635" s="242" t="s">
        <v>30</v>
      </c>
      <c r="F635" s="243" t="s">
        <v>808</v>
      </c>
      <c r="G635" s="241"/>
      <c r="H635" s="244">
        <v>175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AT635" s="250" t="s">
        <v>152</v>
      </c>
      <c r="AU635" s="250" t="s">
        <v>84</v>
      </c>
      <c r="AV635" s="12" t="s">
        <v>84</v>
      </c>
      <c r="AW635" s="12" t="s">
        <v>37</v>
      </c>
      <c r="AX635" s="12" t="s">
        <v>82</v>
      </c>
      <c r="AY635" s="250" t="s">
        <v>143</v>
      </c>
    </row>
    <row r="636" s="1" customFormat="1" ht="16.5" customHeight="1">
      <c r="B636" s="46"/>
      <c r="C636" s="217" t="s">
        <v>809</v>
      </c>
      <c r="D636" s="217" t="s">
        <v>145</v>
      </c>
      <c r="E636" s="218" t="s">
        <v>810</v>
      </c>
      <c r="F636" s="219" t="s">
        <v>811</v>
      </c>
      <c r="G636" s="220" t="s">
        <v>247</v>
      </c>
      <c r="H636" s="221">
        <v>184</v>
      </c>
      <c r="I636" s="222"/>
      <c r="J636" s="223">
        <f>ROUND(I636*H636,2)</f>
        <v>0</v>
      </c>
      <c r="K636" s="219" t="s">
        <v>30</v>
      </c>
      <c r="L636" s="72"/>
      <c r="M636" s="224" t="s">
        <v>30</v>
      </c>
      <c r="N636" s="225" t="s">
        <v>45</v>
      </c>
      <c r="O636" s="47"/>
      <c r="P636" s="226">
        <f>O636*H636</f>
        <v>0</v>
      </c>
      <c r="Q636" s="226">
        <v>0</v>
      </c>
      <c r="R636" s="226">
        <f>Q636*H636</f>
        <v>0</v>
      </c>
      <c r="S636" s="226">
        <v>0</v>
      </c>
      <c r="T636" s="227">
        <f>S636*H636</f>
        <v>0</v>
      </c>
      <c r="AR636" s="24" t="s">
        <v>150</v>
      </c>
      <c r="AT636" s="24" t="s">
        <v>145</v>
      </c>
      <c r="AU636" s="24" t="s">
        <v>84</v>
      </c>
      <c r="AY636" s="24" t="s">
        <v>143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24" t="s">
        <v>82</v>
      </c>
      <c r="BK636" s="228">
        <f>ROUND(I636*H636,2)</f>
        <v>0</v>
      </c>
      <c r="BL636" s="24" t="s">
        <v>150</v>
      </c>
      <c r="BM636" s="24" t="s">
        <v>812</v>
      </c>
    </row>
    <row r="637" s="11" customFormat="1">
      <c r="B637" s="229"/>
      <c r="C637" s="230"/>
      <c r="D637" s="231" t="s">
        <v>152</v>
      </c>
      <c r="E637" s="232" t="s">
        <v>30</v>
      </c>
      <c r="F637" s="233" t="s">
        <v>813</v>
      </c>
      <c r="G637" s="230"/>
      <c r="H637" s="232" t="s">
        <v>30</v>
      </c>
      <c r="I637" s="234"/>
      <c r="J637" s="230"/>
      <c r="K637" s="230"/>
      <c r="L637" s="235"/>
      <c r="M637" s="236"/>
      <c r="N637" s="237"/>
      <c r="O637" s="237"/>
      <c r="P637" s="237"/>
      <c r="Q637" s="237"/>
      <c r="R637" s="237"/>
      <c r="S637" s="237"/>
      <c r="T637" s="238"/>
      <c r="AT637" s="239" t="s">
        <v>152</v>
      </c>
      <c r="AU637" s="239" t="s">
        <v>84</v>
      </c>
      <c r="AV637" s="11" t="s">
        <v>82</v>
      </c>
      <c r="AW637" s="11" t="s">
        <v>37</v>
      </c>
      <c r="AX637" s="11" t="s">
        <v>74</v>
      </c>
      <c r="AY637" s="239" t="s">
        <v>143</v>
      </c>
    </row>
    <row r="638" s="12" customFormat="1">
      <c r="B638" s="240"/>
      <c r="C638" s="241"/>
      <c r="D638" s="231" t="s">
        <v>152</v>
      </c>
      <c r="E638" s="242" t="s">
        <v>30</v>
      </c>
      <c r="F638" s="243" t="s">
        <v>759</v>
      </c>
      <c r="G638" s="241"/>
      <c r="H638" s="244">
        <v>121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AT638" s="250" t="s">
        <v>152</v>
      </c>
      <c r="AU638" s="250" t="s">
        <v>84</v>
      </c>
      <c r="AV638" s="12" t="s">
        <v>84</v>
      </c>
      <c r="AW638" s="12" t="s">
        <v>37</v>
      </c>
      <c r="AX638" s="12" t="s">
        <v>74</v>
      </c>
      <c r="AY638" s="250" t="s">
        <v>143</v>
      </c>
    </row>
    <row r="639" s="12" customFormat="1">
      <c r="B639" s="240"/>
      <c r="C639" s="241"/>
      <c r="D639" s="231" t="s">
        <v>152</v>
      </c>
      <c r="E639" s="242" t="s">
        <v>30</v>
      </c>
      <c r="F639" s="243" t="s">
        <v>760</v>
      </c>
      <c r="G639" s="241"/>
      <c r="H639" s="244">
        <v>35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AT639" s="250" t="s">
        <v>152</v>
      </c>
      <c r="AU639" s="250" t="s">
        <v>84</v>
      </c>
      <c r="AV639" s="12" t="s">
        <v>84</v>
      </c>
      <c r="AW639" s="12" t="s">
        <v>37</v>
      </c>
      <c r="AX639" s="12" t="s">
        <v>74</v>
      </c>
      <c r="AY639" s="250" t="s">
        <v>143</v>
      </c>
    </row>
    <row r="640" s="12" customFormat="1">
      <c r="B640" s="240"/>
      <c r="C640" s="241"/>
      <c r="D640" s="231" t="s">
        <v>152</v>
      </c>
      <c r="E640" s="242" t="s">
        <v>30</v>
      </c>
      <c r="F640" s="243" t="s">
        <v>761</v>
      </c>
      <c r="G640" s="241"/>
      <c r="H640" s="244">
        <v>3.75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AT640" s="250" t="s">
        <v>152</v>
      </c>
      <c r="AU640" s="250" t="s">
        <v>84</v>
      </c>
      <c r="AV640" s="12" t="s">
        <v>84</v>
      </c>
      <c r="AW640" s="12" t="s">
        <v>37</v>
      </c>
      <c r="AX640" s="12" t="s">
        <v>74</v>
      </c>
      <c r="AY640" s="250" t="s">
        <v>143</v>
      </c>
    </row>
    <row r="641" s="12" customFormat="1">
      <c r="B641" s="240"/>
      <c r="C641" s="241"/>
      <c r="D641" s="231" t="s">
        <v>152</v>
      </c>
      <c r="E641" s="242" t="s">
        <v>30</v>
      </c>
      <c r="F641" s="243" t="s">
        <v>814</v>
      </c>
      <c r="G641" s="241"/>
      <c r="H641" s="244">
        <v>24.25</v>
      </c>
      <c r="I641" s="245"/>
      <c r="J641" s="241"/>
      <c r="K641" s="241"/>
      <c r="L641" s="246"/>
      <c r="M641" s="247"/>
      <c r="N641" s="248"/>
      <c r="O641" s="248"/>
      <c r="P641" s="248"/>
      <c r="Q641" s="248"/>
      <c r="R641" s="248"/>
      <c r="S641" s="248"/>
      <c r="T641" s="249"/>
      <c r="AT641" s="250" t="s">
        <v>152</v>
      </c>
      <c r="AU641" s="250" t="s">
        <v>84</v>
      </c>
      <c r="AV641" s="12" t="s">
        <v>84</v>
      </c>
      <c r="AW641" s="12" t="s">
        <v>37</v>
      </c>
      <c r="AX641" s="12" t="s">
        <v>74</v>
      </c>
      <c r="AY641" s="250" t="s">
        <v>143</v>
      </c>
    </row>
    <row r="642" s="14" customFormat="1">
      <c r="B642" s="262"/>
      <c r="C642" s="263"/>
      <c r="D642" s="231" t="s">
        <v>152</v>
      </c>
      <c r="E642" s="264" t="s">
        <v>30</v>
      </c>
      <c r="F642" s="265" t="s">
        <v>187</v>
      </c>
      <c r="G642" s="263"/>
      <c r="H642" s="266">
        <v>184</v>
      </c>
      <c r="I642" s="267"/>
      <c r="J642" s="263"/>
      <c r="K642" s="263"/>
      <c r="L642" s="268"/>
      <c r="M642" s="269"/>
      <c r="N642" s="270"/>
      <c r="O642" s="270"/>
      <c r="P642" s="270"/>
      <c r="Q642" s="270"/>
      <c r="R642" s="270"/>
      <c r="S642" s="270"/>
      <c r="T642" s="271"/>
      <c r="AT642" s="272" t="s">
        <v>152</v>
      </c>
      <c r="AU642" s="272" t="s">
        <v>84</v>
      </c>
      <c r="AV642" s="14" t="s">
        <v>150</v>
      </c>
      <c r="AW642" s="14" t="s">
        <v>37</v>
      </c>
      <c r="AX642" s="14" t="s">
        <v>82</v>
      </c>
      <c r="AY642" s="272" t="s">
        <v>143</v>
      </c>
    </row>
    <row r="643" s="1" customFormat="1" ht="25.5" customHeight="1">
      <c r="B643" s="46"/>
      <c r="C643" s="217" t="s">
        <v>815</v>
      </c>
      <c r="D643" s="217" t="s">
        <v>145</v>
      </c>
      <c r="E643" s="218" t="s">
        <v>816</v>
      </c>
      <c r="F643" s="219" t="s">
        <v>817</v>
      </c>
      <c r="G643" s="220" t="s">
        <v>247</v>
      </c>
      <c r="H643" s="221">
        <v>180</v>
      </c>
      <c r="I643" s="222"/>
      <c r="J643" s="223">
        <f>ROUND(I643*H643,2)</f>
        <v>0</v>
      </c>
      <c r="K643" s="219" t="s">
        <v>149</v>
      </c>
      <c r="L643" s="72"/>
      <c r="M643" s="224" t="s">
        <v>30</v>
      </c>
      <c r="N643" s="225" t="s">
        <v>45</v>
      </c>
      <c r="O643" s="47"/>
      <c r="P643" s="226">
        <f>O643*H643</f>
        <v>0</v>
      </c>
      <c r="Q643" s="226">
        <v>0.00046000000000000001</v>
      </c>
      <c r="R643" s="226">
        <f>Q643*H643</f>
        <v>0.082799999999999999</v>
      </c>
      <c r="S643" s="226">
        <v>0</v>
      </c>
      <c r="T643" s="227">
        <f>S643*H643</f>
        <v>0</v>
      </c>
      <c r="AR643" s="24" t="s">
        <v>150</v>
      </c>
      <c r="AT643" s="24" t="s">
        <v>145</v>
      </c>
      <c r="AU643" s="24" t="s">
        <v>84</v>
      </c>
      <c r="AY643" s="24" t="s">
        <v>143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24" t="s">
        <v>82</v>
      </c>
      <c r="BK643" s="228">
        <f>ROUND(I643*H643,2)</f>
        <v>0</v>
      </c>
      <c r="BL643" s="24" t="s">
        <v>150</v>
      </c>
      <c r="BM643" s="24" t="s">
        <v>818</v>
      </c>
    </row>
    <row r="644" s="11" customFormat="1">
      <c r="B644" s="229"/>
      <c r="C644" s="230"/>
      <c r="D644" s="231" t="s">
        <v>152</v>
      </c>
      <c r="E644" s="232" t="s">
        <v>30</v>
      </c>
      <c r="F644" s="233" t="s">
        <v>819</v>
      </c>
      <c r="G644" s="230"/>
      <c r="H644" s="232" t="s">
        <v>30</v>
      </c>
      <c r="I644" s="234"/>
      <c r="J644" s="230"/>
      <c r="K644" s="230"/>
      <c r="L644" s="235"/>
      <c r="M644" s="236"/>
      <c r="N644" s="237"/>
      <c r="O644" s="237"/>
      <c r="P644" s="237"/>
      <c r="Q644" s="237"/>
      <c r="R644" s="237"/>
      <c r="S644" s="237"/>
      <c r="T644" s="238"/>
      <c r="AT644" s="239" t="s">
        <v>152</v>
      </c>
      <c r="AU644" s="239" t="s">
        <v>84</v>
      </c>
      <c r="AV644" s="11" t="s">
        <v>82</v>
      </c>
      <c r="AW644" s="11" t="s">
        <v>37</v>
      </c>
      <c r="AX644" s="11" t="s">
        <v>74</v>
      </c>
      <c r="AY644" s="239" t="s">
        <v>143</v>
      </c>
    </row>
    <row r="645" s="11" customFormat="1">
      <c r="B645" s="229"/>
      <c r="C645" s="230"/>
      <c r="D645" s="231" t="s">
        <v>152</v>
      </c>
      <c r="E645" s="232" t="s">
        <v>30</v>
      </c>
      <c r="F645" s="233" t="s">
        <v>820</v>
      </c>
      <c r="G645" s="230"/>
      <c r="H645" s="232" t="s">
        <v>30</v>
      </c>
      <c r="I645" s="234"/>
      <c r="J645" s="230"/>
      <c r="K645" s="230"/>
      <c r="L645" s="235"/>
      <c r="M645" s="236"/>
      <c r="N645" s="237"/>
      <c r="O645" s="237"/>
      <c r="P645" s="237"/>
      <c r="Q645" s="237"/>
      <c r="R645" s="237"/>
      <c r="S645" s="237"/>
      <c r="T645" s="238"/>
      <c r="AT645" s="239" t="s">
        <v>152</v>
      </c>
      <c r="AU645" s="239" t="s">
        <v>84</v>
      </c>
      <c r="AV645" s="11" t="s">
        <v>82</v>
      </c>
      <c r="AW645" s="11" t="s">
        <v>37</v>
      </c>
      <c r="AX645" s="11" t="s">
        <v>74</v>
      </c>
      <c r="AY645" s="239" t="s">
        <v>143</v>
      </c>
    </row>
    <row r="646" s="12" customFormat="1">
      <c r="B646" s="240"/>
      <c r="C646" s="241"/>
      <c r="D646" s="231" t="s">
        <v>152</v>
      </c>
      <c r="E646" s="242" t="s">
        <v>30</v>
      </c>
      <c r="F646" s="243" t="s">
        <v>821</v>
      </c>
      <c r="G646" s="241"/>
      <c r="H646" s="244">
        <v>180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AT646" s="250" t="s">
        <v>152</v>
      </c>
      <c r="AU646" s="250" t="s">
        <v>84</v>
      </c>
      <c r="AV646" s="12" t="s">
        <v>84</v>
      </c>
      <c r="AW646" s="12" t="s">
        <v>37</v>
      </c>
      <c r="AX646" s="12" t="s">
        <v>82</v>
      </c>
      <c r="AY646" s="250" t="s">
        <v>143</v>
      </c>
    </row>
    <row r="647" s="1" customFormat="1" ht="25.5" customHeight="1">
      <c r="B647" s="46"/>
      <c r="C647" s="217" t="s">
        <v>822</v>
      </c>
      <c r="D647" s="217" t="s">
        <v>145</v>
      </c>
      <c r="E647" s="218" t="s">
        <v>823</v>
      </c>
      <c r="F647" s="219" t="s">
        <v>824</v>
      </c>
      <c r="G647" s="220" t="s">
        <v>247</v>
      </c>
      <c r="H647" s="221">
        <v>180</v>
      </c>
      <c r="I647" s="222"/>
      <c r="J647" s="223">
        <f>ROUND(I647*H647,2)</f>
        <v>0</v>
      </c>
      <c r="K647" s="219" t="s">
        <v>149</v>
      </c>
      <c r="L647" s="72"/>
      <c r="M647" s="224" t="s">
        <v>30</v>
      </c>
      <c r="N647" s="225" t="s">
        <v>45</v>
      </c>
      <c r="O647" s="47"/>
      <c r="P647" s="226">
        <f>O647*H647</f>
        <v>0</v>
      </c>
      <c r="Q647" s="226">
        <v>0.00021000000000000001</v>
      </c>
      <c r="R647" s="226">
        <f>Q647*H647</f>
        <v>0.0378</v>
      </c>
      <c r="S647" s="226">
        <v>0</v>
      </c>
      <c r="T647" s="227">
        <f>S647*H647</f>
        <v>0</v>
      </c>
      <c r="AR647" s="24" t="s">
        <v>150</v>
      </c>
      <c r="AT647" s="24" t="s">
        <v>145</v>
      </c>
      <c r="AU647" s="24" t="s">
        <v>84</v>
      </c>
      <c r="AY647" s="24" t="s">
        <v>143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24" t="s">
        <v>82</v>
      </c>
      <c r="BK647" s="228">
        <f>ROUND(I647*H647,2)</f>
        <v>0</v>
      </c>
      <c r="BL647" s="24" t="s">
        <v>150</v>
      </c>
      <c r="BM647" s="24" t="s">
        <v>825</v>
      </c>
    </row>
    <row r="648" s="11" customFormat="1">
      <c r="B648" s="229"/>
      <c r="C648" s="230"/>
      <c r="D648" s="231" t="s">
        <v>152</v>
      </c>
      <c r="E648" s="232" t="s">
        <v>30</v>
      </c>
      <c r="F648" s="233" t="s">
        <v>820</v>
      </c>
      <c r="G648" s="230"/>
      <c r="H648" s="232" t="s">
        <v>30</v>
      </c>
      <c r="I648" s="234"/>
      <c r="J648" s="230"/>
      <c r="K648" s="230"/>
      <c r="L648" s="235"/>
      <c r="M648" s="236"/>
      <c r="N648" s="237"/>
      <c r="O648" s="237"/>
      <c r="P648" s="237"/>
      <c r="Q648" s="237"/>
      <c r="R648" s="237"/>
      <c r="S648" s="237"/>
      <c r="T648" s="238"/>
      <c r="AT648" s="239" t="s">
        <v>152</v>
      </c>
      <c r="AU648" s="239" t="s">
        <v>84</v>
      </c>
      <c r="AV648" s="11" t="s">
        <v>82</v>
      </c>
      <c r="AW648" s="11" t="s">
        <v>37</v>
      </c>
      <c r="AX648" s="11" t="s">
        <v>74</v>
      </c>
      <c r="AY648" s="239" t="s">
        <v>143</v>
      </c>
    </row>
    <row r="649" s="12" customFormat="1">
      <c r="B649" s="240"/>
      <c r="C649" s="241"/>
      <c r="D649" s="231" t="s">
        <v>152</v>
      </c>
      <c r="E649" s="242" t="s">
        <v>30</v>
      </c>
      <c r="F649" s="243" t="s">
        <v>821</v>
      </c>
      <c r="G649" s="241"/>
      <c r="H649" s="244">
        <v>180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AT649" s="250" t="s">
        <v>152</v>
      </c>
      <c r="AU649" s="250" t="s">
        <v>84</v>
      </c>
      <c r="AV649" s="12" t="s">
        <v>84</v>
      </c>
      <c r="AW649" s="12" t="s">
        <v>37</v>
      </c>
      <c r="AX649" s="12" t="s">
        <v>82</v>
      </c>
      <c r="AY649" s="250" t="s">
        <v>143</v>
      </c>
    </row>
    <row r="650" s="1" customFormat="1" ht="16.5" customHeight="1">
      <c r="B650" s="46"/>
      <c r="C650" s="217" t="s">
        <v>826</v>
      </c>
      <c r="D650" s="217" t="s">
        <v>145</v>
      </c>
      <c r="E650" s="218" t="s">
        <v>827</v>
      </c>
      <c r="F650" s="219" t="s">
        <v>828</v>
      </c>
      <c r="G650" s="220" t="s">
        <v>209</v>
      </c>
      <c r="H650" s="221">
        <v>36</v>
      </c>
      <c r="I650" s="222"/>
      <c r="J650" s="223">
        <f>ROUND(I650*H650,2)</f>
        <v>0</v>
      </c>
      <c r="K650" s="219" t="s">
        <v>30</v>
      </c>
      <c r="L650" s="72"/>
      <c r="M650" s="224" t="s">
        <v>30</v>
      </c>
      <c r="N650" s="225" t="s">
        <v>45</v>
      </c>
      <c r="O650" s="47"/>
      <c r="P650" s="226">
        <f>O650*H650</f>
        <v>0</v>
      </c>
      <c r="Q650" s="226">
        <v>0</v>
      </c>
      <c r="R650" s="226">
        <f>Q650*H650</f>
        <v>0</v>
      </c>
      <c r="S650" s="226">
        <v>0</v>
      </c>
      <c r="T650" s="227">
        <f>S650*H650</f>
        <v>0</v>
      </c>
      <c r="AR650" s="24" t="s">
        <v>150</v>
      </c>
      <c r="AT650" s="24" t="s">
        <v>145</v>
      </c>
      <c r="AU650" s="24" t="s">
        <v>84</v>
      </c>
      <c r="AY650" s="24" t="s">
        <v>143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24" t="s">
        <v>82</v>
      </c>
      <c r="BK650" s="228">
        <f>ROUND(I650*H650,2)</f>
        <v>0</v>
      </c>
      <c r="BL650" s="24" t="s">
        <v>150</v>
      </c>
      <c r="BM650" s="24" t="s">
        <v>829</v>
      </c>
    </row>
    <row r="651" s="11" customFormat="1">
      <c r="B651" s="229"/>
      <c r="C651" s="230"/>
      <c r="D651" s="231" t="s">
        <v>152</v>
      </c>
      <c r="E651" s="232" t="s">
        <v>30</v>
      </c>
      <c r="F651" s="233" t="s">
        <v>830</v>
      </c>
      <c r="G651" s="230"/>
      <c r="H651" s="232" t="s">
        <v>30</v>
      </c>
      <c r="I651" s="234"/>
      <c r="J651" s="230"/>
      <c r="K651" s="230"/>
      <c r="L651" s="235"/>
      <c r="M651" s="236"/>
      <c r="N651" s="237"/>
      <c r="O651" s="237"/>
      <c r="P651" s="237"/>
      <c r="Q651" s="237"/>
      <c r="R651" s="237"/>
      <c r="S651" s="237"/>
      <c r="T651" s="238"/>
      <c r="AT651" s="239" t="s">
        <v>152</v>
      </c>
      <c r="AU651" s="239" t="s">
        <v>84</v>
      </c>
      <c r="AV651" s="11" t="s">
        <v>82</v>
      </c>
      <c r="AW651" s="11" t="s">
        <v>37</v>
      </c>
      <c r="AX651" s="11" t="s">
        <v>74</v>
      </c>
      <c r="AY651" s="239" t="s">
        <v>143</v>
      </c>
    </row>
    <row r="652" s="12" customFormat="1">
      <c r="B652" s="240"/>
      <c r="C652" s="241"/>
      <c r="D652" s="231" t="s">
        <v>152</v>
      </c>
      <c r="E652" s="242" t="s">
        <v>30</v>
      </c>
      <c r="F652" s="243" t="s">
        <v>831</v>
      </c>
      <c r="G652" s="241"/>
      <c r="H652" s="244">
        <v>36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AT652" s="250" t="s">
        <v>152</v>
      </c>
      <c r="AU652" s="250" t="s">
        <v>84</v>
      </c>
      <c r="AV652" s="12" t="s">
        <v>84</v>
      </c>
      <c r="AW652" s="12" t="s">
        <v>37</v>
      </c>
      <c r="AX652" s="12" t="s">
        <v>82</v>
      </c>
      <c r="AY652" s="250" t="s">
        <v>143</v>
      </c>
    </row>
    <row r="653" s="1" customFormat="1" ht="25.5" customHeight="1">
      <c r="B653" s="46"/>
      <c r="C653" s="217" t="s">
        <v>832</v>
      </c>
      <c r="D653" s="217" t="s">
        <v>145</v>
      </c>
      <c r="E653" s="218" t="s">
        <v>833</v>
      </c>
      <c r="F653" s="219" t="s">
        <v>834</v>
      </c>
      <c r="G653" s="220" t="s">
        <v>209</v>
      </c>
      <c r="H653" s="221">
        <v>128</v>
      </c>
      <c r="I653" s="222"/>
      <c r="J653" s="223">
        <f>ROUND(I653*H653,2)</f>
        <v>0</v>
      </c>
      <c r="K653" s="219" t="s">
        <v>149</v>
      </c>
      <c r="L653" s="72"/>
      <c r="M653" s="224" t="s">
        <v>30</v>
      </c>
      <c r="N653" s="225" t="s">
        <v>45</v>
      </c>
      <c r="O653" s="47"/>
      <c r="P653" s="226">
        <f>O653*H653</f>
        <v>0</v>
      </c>
      <c r="Q653" s="226">
        <v>0.0048900000000000002</v>
      </c>
      <c r="R653" s="226">
        <f>Q653*H653</f>
        <v>0.62592000000000003</v>
      </c>
      <c r="S653" s="226">
        <v>0</v>
      </c>
      <c r="T653" s="227">
        <f>S653*H653</f>
        <v>0</v>
      </c>
      <c r="AR653" s="24" t="s">
        <v>150</v>
      </c>
      <c r="AT653" s="24" t="s">
        <v>145</v>
      </c>
      <c r="AU653" s="24" t="s">
        <v>84</v>
      </c>
      <c r="AY653" s="24" t="s">
        <v>143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24" t="s">
        <v>82</v>
      </c>
      <c r="BK653" s="228">
        <f>ROUND(I653*H653,2)</f>
        <v>0</v>
      </c>
      <c r="BL653" s="24" t="s">
        <v>150</v>
      </c>
      <c r="BM653" s="24" t="s">
        <v>835</v>
      </c>
    </row>
    <row r="654" s="11" customFormat="1">
      <c r="B654" s="229"/>
      <c r="C654" s="230"/>
      <c r="D654" s="231" t="s">
        <v>152</v>
      </c>
      <c r="E654" s="232" t="s">
        <v>30</v>
      </c>
      <c r="F654" s="233" t="s">
        <v>836</v>
      </c>
      <c r="G654" s="230"/>
      <c r="H654" s="232" t="s">
        <v>30</v>
      </c>
      <c r="I654" s="234"/>
      <c r="J654" s="230"/>
      <c r="K654" s="230"/>
      <c r="L654" s="235"/>
      <c r="M654" s="236"/>
      <c r="N654" s="237"/>
      <c r="O654" s="237"/>
      <c r="P654" s="237"/>
      <c r="Q654" s="237"/>
      <c r="R654" s="237"/>
      <c r="S654" s="237"/>
      <c r="T654" s="238"/>
      <c r="AT654" s="239" t="s">
        <v>152</v>
      </c>
      <c r="AU654" s="239" t="s">
        <v>84</v>
      </c>
      <c r="AV654" s="11" t="s">
        <v>82</v>
      </c>
      <c r="AW654" s="11" t="s">
        <v>37</v>
      </c>
      <c r="AX654" s="11" t="s">
        <v>74</v>
      </c>
      <c r="AY654" s="239" t="s">
        <v>143</v>
      </c>
    </row>
    <row r="655" s="12" customFormat="1">
      <c r="B655" s="240"/>
      <c r="C655" s="241"/>
      <c r="D655" s="231" t="s">
        <v>152</v>
      </c>
      <c r="E655" s="242" t="s">
        <v>30</v>
      </c>
      <c r="F655" s="243" t="s">
        <v>837</v>
      </c>
      <c r="G655" s="241"/>
      <c r="H655" s="244">
        <v>80.299999999999997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AT655" s="250" t="s">
        <v>152</v>
      </c>
      <c r="AU655" s="250" t="s">
        <v>84</v>
      </c>
      <c r="AV655" s="12" t="s">
        <v>84</v>
      </c>
      <c r="AW655" s="12" t="s">
        <v>37</v>
      </c>
      <c r="AX655" s="12" t="s">
        <v>74</v>
      </c>
      <c r="AY655" s="250" t="s">
        <v>143</v>
      </c>
    </row>
    <row r="656" s="12" customFormat="1">
      <c r="B656" s="240"/>
      <c r="C656" s="241"/>
      <c r="D656" s="231" t="s">
        <v>152</v>
      </c>
      <c r="E656" s="242" t="s">
        <v>30</v>
      </c>
      <c r="F656" s="243" t="s">
        <v>838</v>
      </c>
      <c r="G656" s="241"/>
      <c r="H656" s="244">
        <v>35.899999999999999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AT656" s="250" t="s">
        <v>152</v>
      </c>
      <c r="AU656" s="250" t="s">
        <v>84</v>
      </c>
      <c r="AV656" s="12" t="s">
        <v>84</v>
      </c>
      <c r="AW656" s="12" t="s">
        <v>37</v>
      </c>
      <c r="AX656" s="12" t="s">
        <v>74</v>
      </c>
      <c r="AY656" s="250" t="s">
        <v>143</v>
      </c>
    </row>
    <row r="657" s="12" customFormat="1">
      <c r="B657" s="240"/>
      <c r="C657" s="241"/>
      <c r="D657" s="231" t="s">
        <v>152</v>
      </c>
      <c r="E657" s="242" t="s">
        <v>30</v>
      </c>
      <c r="F657" s="243" t="s">
        <v>839</v>
      </c>
      <c r="G657" s="241"/>
      <c r="H657" s="244">
        <v>11.800000000000001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AT657" s="250" t="s">
        <v>152</v>
      </c>
      <c r="AU657" s="250" t="s">
        <v>84</v>
      </c>
      <c r="AV657" s="12" t="s">
        <v>84</v>
      </c>
      <c r="AW657" s="12" t="s">
        <v>37</v>
      </c>
      <c r="AX657" s="12" t="s">
        <v>74</v>
      </c>
      <c r="AY657" s="250" t="s">
        <v>143</v>
      </c>
    </row>
    <row r="658" s="14" customFormat="1">
      <c r="B658" s="262"/>
      <c r="C658" s="263"/>
      <c r="D658" s="231" t="s">
        <v>152</v>
      </c>
      <c r="E658" s="264" t="s">
        <v>30</v>
      </c>
      <c r="F658" s="265" t="s">
        <v>187</v>
      </c>
      <c r="G658" s="263"/>
      <c r="H658" s="266">
        <v>128</v>
      </c>
      <c r="I658" s="267"/>
      <c r="J658" s="263"/>
      <c r="K658" s="263"/>
      <c r="L658" s="268"/>
      <c r="M658" s="269"/>
      <c r="N658" s="270"/>
      <c r="O658" s="270"/>
      <c r="P658" s="270"/>
      <c r="Q658" s="270"/>
      <c r="R658" s="270"/>
      <c r="S658" s="270"/>
      <c r="T658" s="271"/>
      <c r="AT658" s="272" t="s">
        <v>152</v>
      </c>
      <c r="AU658" s="272" t="s">
        <v>84</v>
      </c>
      <c r="AV658" s="14" t="s">
        <v>150</v>
      </c>
      <c r="AW658" s="14" t="s">
        <v>37</v>
      </c>
      <c r="AX658" s="14" t="s">
        <v>82</v>
      </c>
      <c r="AY658" s="272" t="s">
        <v>143</v>
      </c>
    </row>
    <row r="659" s="1" customFormat="1" ht="16.5" customHeight="1">
      <c r="B659" s="46"/>
      <c r="C659" s="217" t="s">
        <v>840</v>
      </c>
      <c r="D659" s="217" t="s">
        <v>145</v>
      </c>
      <c r="E659" s="218" t="s">
        <v>841</v>
      </c>
      <c r="F659" s="219" t="s">
        <v>842</v>
      </c>
      <c r="G659" s="220" t="s">
        <v>209</v>
      </c>
      <c r="H659" s="221">
        <v>41</v>
      </c>
      <c r="I659" s="222"/>
      <c r="J659" s="223">
        <f>ROUND(I659*H659,2)</f>
        <v>0</v>
      </c>
      <c r="K659" s="219" t="s">
        <v>30</v>
      </c>
      <c r="L659" s="72"/>
      <c r="M659" s="224" t="s">
        <v>30</v>
      </c>
      <c r="N659" s="225" t="s">
        <v>45</v>
      </c>
      <c r="O659" s="47"/>
      <c r="P659" s="226">
        <f>O659*H659</f>
        <v>0</v>
      </c>
      <c r="Q659" s="226">
        <v>0.00064000000000000005</v>
      </c>
      <c r="R659" s="226">
        <f>Q659*H659</f>
        <v>0.026240000000000003</v>
      </c>
      <c r="S659" s="226">
        <v>0</v>
      </c>
      <c r="T659" s="227">
        <f>S659*H659</f>
        <v>0</v>
      </c>
      <c r="AR659" s="24" t="s">
        <v>150</v>
      </c>
      <c r="AT659" s="24" t="s">
        <v>145</v>
      </c>
      <c r="AU659" s="24" t="s">
        <v>84</v>
      </c>
      <c r="AY659" s="24" t="s">
        <v>143</v>
      </c>
      <c r="BE659" s="228">
        <f>IF(N659="základní",J659,0)</f>
        <v>0</v>
      </c>
      <c r="BF659" s="228">
        <f>IF(N659="snížená",J659,0)</f>
        <v>0</v>
      </c>
      <c r="BG659" s="228">
        <f>IF(N659="zákl. přenesená",J659,0)</f>
        <v>0</v>
      </c>
      <c r="BH659" s="228">
        <f>IF(N659="sníž. přenesená",J659,0)</f>
        <v>0</v>
      </c>
      <c r="BI659" s="228">
        <f>IF(N659="nulová",J659,0)</f>
        <v>0</v>
      </c>
      <c r="BJ659" s="24" t="s">
        <v>82</v>
      </c>
      <c r="BK659" s="228">
        <f>ROUND(I659*H659,2)</f>
        <v>0</v>
      </c>
      <c r="BL659" s="24" t="s">
        <v>150</v>
      </c>
      <c r="BM659" s="24" t="s">
        <v>843</v>
      </c>
    </row>
    <row r="660" s="11" customFormat="1">
      <c r="B660" s="229"/>
      <c r="C660" s="230"/>
      <c r="D660" s="231" t="s">
        <v>152</v>
      </c>
      <c r="E660" s="232" t="s">
        <v>30</v>
      </c>
      <c r="F660" s="233" t="s">
        <v>844</v>
      </c>
      <c r="G660" s="230"/>
      <c r="H660" s="232" t="s">
        <v>30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AT660" s="239" t="s">
        <v>152</v>
      </c>
      <c r="AU660" s="239" t="s">
        <v>84</v>
      </c>
      <c r="AV660" s="11" t="s">
        <v>82</v>
      </c>
      <c r="AW660" s="11" t="s">
        <v>37</v>
      </c>
      <c r="AX660" s="11" t="s">
        <v>74</v>
      </c>
      <c r="AY660" s="239" t="s">
        <v>143</v>
      </c>
    </row>
    <row r="661" s="11" customFormat="1">
      <c r="B661" s="229"/>
      <c r="C661" s="230"/>
      <c r="D661" s="231" t="s">
        <v>152</v>
      </c>
      <c r="E661" s="232" t="s">
        <v>30</v>
      </c>
      <c r="F661" s="233" t="s">
        <v>845</v>
      </c>
      <c r="G661" s="230"/>
      <c r="H661" s="232" t="s">
        <v>30</v>
      </c>
      <c r="I661" s="234"/>
      <c r="J661" s="230"/>
      <c r="K661" s="230"/>
      <c r="L661" s="235"/>
      <c r="M661" s="236"/>
      <c r="N661" s="237"/>
      <c r="O661" s="237"/>
      <c r="P661" s="237"/>
      <c r="Q661" s="237"/>
      <c r="R661" s="237"/>
      <c r="S661" s="237"/>
      <c r="T661" s="238"/>
      <c r="AT661" s="239" t="s">
        <v>152</v>
      </c>
      <c r="AU661" s="239" t="s">
        <v>84</v>
      </c>
      <c r="AV661" s="11" t="s">
        <v>82</v>
      </c>
      <c r="AW661" s="11" t="s">
        <v>37</v>
      </c>
      <c r="AX661" s="11" t="s">
        <v>74</v>
      </c>
      <c r="AY661" s="239" t="s">
        <v>143</v>
      </c>
    </row>
    <row r="662" s="12" customFormat="1">
      <c r="B662" s="240"/>
      <c r="C662" s="241"/>
      <c r="D662" s="231" t="s">
        <v>152</v>
      </c>
      <c r="E662" s="242" t="s">
        <v>30</v>
      </c>
      <c r="F662" s="243" t="s">
        <v>846</v>
      </c>
      <c r="G662" s="241"/>
      <c r="H662" s="244">
        <v>41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AT662" s="250" t="s">
        <v>152</v>
      </c>
      <c r="AU662" s="250" t="s">
        <v>84</v>
      </c>
      <c r="AV662" s="12" t="s">
        <v>84</v>
      </c>
      <c r="AW662" s="12" t="s">
        <v>37</v>
      </c>
      <c r="AX662" s="12" t="s">
        <v>82</v>
      </c>
      <c r="AY662" s="250" t="s">
        <v>143</v>
      </c>
    </row>
    <row r="663" s="1" customFormat="1" ht="38.25" customHeight="1">
      <c r="B663" s="46"/>
      <c r="C663" s="217" t="s">
        <v>847</v>
      </c>
      <c r="D663" s="217" t="s">
        <v>145</v>
      </c>
      <c r="E663" s="218" t="s">
        <v>848</v>
      </c>
      <c r="F663" s="219" t="s">
        <v>849</v>
      </c>
      <c r="G663" s="220" t="s">
        <v>209</v>
      </c>
      <c r="H663" s="221">
        <v>1331</v>
      </c>
      <c r="I663" s="222"/>
      <c r="J663" s="223">
        <f>ROUND(I663*H663,2)</f>
        <v>0</v>
      </c>
      <c r="K663" s="219" t="s">
        <v>149</v>
      </c>
      <c r="L663" s="72"/>
      <c r="M663" s="224" t="s">
        <v>30</v>
      </c>
      <c r="N663" s="225" t="s">
        <v>45</v>
      </c>
      <c r="O663" s="47"/>
      <c r="P663" s="226">
        <f>O663*H663</f>
        <v>0</v>
      </c>
      <c r="Q663" s="226">
        <v>0.0026800000000000001</v>
      </c>
      <c r="R663" s="226">
        <f>Q663*H663</f>
        <v>3.5670800000000003</v>
      </c>
      <c r="S663" s="226">
        <v>0</v>
      </c>
      <c r="T663" s="227">
        <f>S663*H663</f>
        <v>0</v>
      </c>
      <c r="AR663" s="24" t="s">
        <v>251</v>
      </c>
      <c r="AT663" s="24" t="s">
        <v>145</v>
      </c>
      <c r="AU663" s="24" t="s">
        <v>84</v>
      </c>
      <c r="AY663" s="24" t="s">
        <v>143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24" t="s">
        <v>82</v>
      </c>
      <c r="BK663" s="228">
        <f>ROUND(I663*H663,2)</f>
        <v>0</v>
      </c>
      <c r="BL663" s="24" t="s">
        <v>251</v>
      </c>
      <c r="BM663" s="24" t="s">
        <v>850</v>
      </c>
    </row>
    <row r="664" s="11" customFormat="1">
      <c r="B664" s="229"/>
      <c r="C664" s="230"/>
      <c r="D664" s="231" t="s">
        <v>152</v>
      </c>
      <c r="E664" s="232" t="s">
        <v>30</v>
      </c>
      <c r="F664" s="233" t="s">
        <v>429</v>
      </c>
      <c r="G664" s="230"/>
      <c r="H664" s="232" t="s">
        <v>30</v>
      </c>
      <c r="I664" s="234"/>
      <c r="J664" s="230"/>
      <c r="K664" s="230"/>
      <c r="L664" s="235"/>
      <c r="M664" s="236"/>
      <c r="N664" s="237"/>
      <c r="O664" s="237"/>
      <c r="P664" s="237"/>
      <c r="Q664" s="237"/>
      <c r="R664" s="237"/>
      <c r="S664" s="237"/>
      <c r="T664" s="238"/>
      <c r="AT664" s="239" t="s">
        <v>152</v>
      </c>
      <c r="AU664" s="239" t="s">
        <v>84</v>
      </c>
      <c r="AV664" s="11" t="s">
        <v>82</v>
      </c>
      <c r="AW664" s="11" t="s">
        <v>37</v>
      </c>
      <c r="AX664" s="11" t="s">
        <v>74</v>
      </c>
      <c r="AY664" s="239" t="s">
        <v>143</v>
      </c>
    </row>
    <row r="665" s="11" customFormat="1">
      <c r="B665" s="229"/>
      <c r="C665" s="230"/>
      <c r="D665" s="231" t="s">
        <v>152</v>
      </c>
      <c r="E665" s="232" t="s">
        <v>30</v>
      </c>
      <c r="F665" s="233" t="s">
        <v>845</v>
      </c>
      <c r="G665" s="230"/>
      <c r="H665" s="232" t="s">
        <v>30</v>
      </c>
      <c r="I665" s="234"/>
      <c r="J665" s="230"/>
      <c r="K665" s="230"/>
      <c r="L665" s="235"/>
      <c r="M665" s="236"/>
      <c r="N665" s="237"/>
      <c r="O665" s="237"/>
      <c r="P665" s="237"/>
      <c r="Q665" s="237"/>
      <c r="R665" s="237"/>
      <c r="S665" s="237"/>
      <c r="T665" s="238"/>
      <c r="AT665" s="239" t="s">
        <v>152</v>
      </c>
      <c r="AU665" s="239" t="s">
        <v>84</v>
      </c>
      <c r="AV665" s="11" t="s">
        <v>82</v>
      </c>
      <c r="AW665" s="11" t="s">
        <v>37</v>
      </c>
      <c r="AX665" s="11" t="s">
        <v>74</v>
      </c>
      <c r="AY665" s="239" t="s">
        <v>143</v>
      </c>
    </row>
    <row r="666" s="12" customFormat="1">
      <c r="B666" s="240"/>
      <c r="C666" s="241"/>
      <c r="D666" s="231" t="s">
        <v>152</v>
      </c>
      <c r="E666" s="242" t="s">
        <v>30</v>
      </c>
      <c r="F666" s="243" t="s">
        <v>846</v>
      </c>
      <c r="G666" s="241"/>
      <c r="H666" s="244">
        <v>41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AT666" s="250" t="s">
        <v>152</v>
      </c>
      <c r="AU666" s="250" t="s">
        <v>84</v>
      </c>
      <c r="AV666" s="12" t="s">
        <v>84</v>
      </c>
      <c r="AW666" s="12" t="s">
        <v>37</v>
      </c>
      <c r="AX666" s="12" t="s">
        <v>74</v>
      </c>
      <c r="AY666" s="250" t="s">
        <v>143</v>
      </c>
    </row>
    <row r="667" s="13" customFormat="1">
      <c r="B667" s="251"/>
      <c r="C667" s="252"/>
      <c r="D667" s="231" t="s">
        <v>152</v>
      </c>
      <c r="E667" s="253" t="s">
        <v>30</v>
      </c>
      <c r="F667" s="254" t="s">
        <v>497</v>
      </c>
      <c r="G667" s="252"/>
      <c r="H667" s="255">
        <v>41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AT667" s="261" t="s">
        <v>152</v>
      </c>
      <c r="AU667" s="261" t="s">
        <v>84</v>
      </c>
      <c r="AV667" s="13" t="s">
        <v>159</v>
      </c>
      <c r="AW667" s="13" t="s">
        <v>37</v>
      </c>
      <c r="AX667" s="13" t="s">
        <v>74</v>
      </c>
      <c r="AY667" s="261" t="s">
        <v>143</v>
      </c>
    </row>
    <row r="668" s="11" customFormat="1">
      <c r="B668" s="229"/>
      <c r="C668" s="230"/>
      <c r="D668" s="231" t="s">
        <v>152</v>
      </c>
      <c r="E668" s="232" t="s">
        <v>30</v>
      </c>
      <c r="F668" s="233" t="s">
        <v>851</v>
      </c>
      <c r="G668" s="230"/>
      <c r="H668" s="232" t="s">
        <v>30</v>
      </c>
      <c r="I668" s="234"/>
      <c r="J668" s="230"/>
      <c r="K668" s="230"/>
      <c r="L668" s="235"/>
      <c r="M668" s="236"/>
      <c r="N668" s="237"/>
      <c r="O668" s="237"/>
      <c r="P668" s="237"/>
      <c r="Q668" s="237"/>
      <c r="R668" s="237"/>
      <c r="S668" s="237"/>
      <c r="T668" s="238"/>
      <c r="AT668" s="239" t="s">
        <v>152</v>
      </c>
      <c r="AU668" s="239" t="s">
        <v>84</v>
      </c>
      <c r="AV668" s="11" t="s">
        <v>82</v>
      </c>
      <c r="AW668" s="11" t="s">
        <v>37</v>
      </c>
      <c r="AX668" s="11" t="s">
        <v>74</v>
      </c>
      <c r="AY668" s="239" t="s">
        <v>143</v>
      </c>
    </row>
    <row r="669" s="12" customFormat="1">
      <c r="B669" s="240"/>
      <c r="C669" s="241"/>
      <c r="D669" s="231" t="s">
        <v>152</v>
      </c>
      <c r="E669" s="242" t="s">
        <v>30</v>
      </c>
      <c r="F669" s="243" t="s">
        <v>852</v>
      </c>
      <c r="G669" s="241"/>
      <c r="H669" s="244">
        <v>1134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AT669" s="250" t="s">
        <v>152</v>
      </c>
      <c r="AU669" s="250" t="s">
        <v>84</v>
      </c>
      <c r="AV669" s="12" t="s">
        <v>84</v>
      </c>
      <c r="AW669" s="12" t="s">
        <v>37</v>
      </c>
      <c r="AX669" s="12" t="s">
        <v>74</v>
      </c>
      <c r="AY669" s="250" t="s">
        <v>143</v>
      </c>
    </row>
    <row r="670" s="11" customFormat="1">
      <c r="B670" s="229"/>
      <c r="C670" s="230"/>
      <c r="D670" s="231" t="s">
        <v>152</v>
      </c>
      <c r="E670" s="232" t="s">
        <v>30</v>
      </c>
      <c r="F670" s="233" t="s">
        <v>853</v>
      </c>
      <c r="G670" s="230"/>
      <c r="H670" s="232" t="s">
        <v>30</v>
      </c>
      <c r="I670" s="234"/>
      <c r="J670" s="230"/>
      <c r="K670" s="230"/>
      <c r="L670" s="235"/>
      <c r="M670" s="236"/>
      <c r="N670" s="237"/>
      <c r="O670" s="237"/>
      <c r="P670" s="237"/>
      <c r="Q670" s="237"/>
      <c r="R670" s="237"/>
      <c r="S670" s="237"/>
      <c r="T670" s="238"/>
      <c r="AT670" s="239" t="s">
        <v>152</v>
      </c>
      <c r="AU670" s="239" t="s">
        <v>84</v>
      </c>
      <c r="AV670" s="11" t="s">
        <v>82</v>
      </c>
      <c r="AW670" s="11" t="s">
        <v>37</v>
      </c>
      <c r="AX670" s="11" t="s">
        <v>74</v>
      </c>
      <c r="AY670" s="239" t="s">
        <v>143</v>
      </c>
    </row>
    <row r="671" s="12" customFormat="1">
      <c r="B671" s="240"/>
      <c r="C671" s="241"/>
      <c r="D671" s="231" t="s">
        <v>152</v>
      </c>
      <c r="E671" s="242" t="s">
        <v>30</v>
      </c>
      <c r="F671" s="243" t="s">
        <v>854</v>
      </c>
      <c r="G671" s="241"/>
      <c r="H671" s="244">
        <v>156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AT671" s="250" t="s">
        <v>152</v>
      </c>
      <c r="AU671" s="250" t="s">
        <v>84</v>
      </c>
      <c r="AV671" s="12" t="s">
        <v>84</v>
      </c>
      <c r="AW671" s="12" t="s">
        <v>37</v>
      </c>
      <c r="AX671" s="12" t="s">
        <v>74</v>
      </c>
      <c r="AY671" s="250" t="s">
        <v>143</v>
      </c>
    </row>
    <row r="672" s="14" customFormat="1">
      <c r="B672" s="262"/>
      <c r="C672" s="263"/>
      <c r="D672" s="231" t="s">
        <v>152</v>
      </c>
      <c r="E672" s="264" t="s">
        <v>30</v>
      </c>
      <c r="F672" s="265" t="s">
        <v>187</v>
      </c>
      <c r="G672" s="263"/>
      <c r="H672" s="266">
        <v>1331</v>
      </c>
      <c r="I672" s="267"/>
      <c r="J672" s="263"/>
      <c r="K672" s="263"/>
      <c r="L672" s="268"/>
      <c r="M672" s="269"/>
      <c r="N672" s="270"/>
      <c r="O672" s="270"/>
      <c r="P672" s="270"/>
      <c r="Q672" s="270"/>
      <c r="R672" s="270"/>
      <c r="S672" s="270"/>
      <c r="T672" s="271"/>
      <c r="AT672" s="272" t="s">
        <v>152</v>
      </c>
      <c r="AU672" s="272" t="s">
        <v>84</v>
      </c>
      <c r="AV672" s="14" t="s">
        <v>150</v>
      </c>
      <c r="AW672" s="14" t="s">
        <v>37</v>
      </c>
      <c r="AX672" s="14" t="s">
        <v>82</v>
      </c>
      <c r="AY672" s="272" t="s">
        <v>143</v>
      </c>
    </row>
    <row r="673" s="1" customFormat="1" ht="25.5" customHeight="1">
      <c r="B673" s="46"/>
      <c r="C673" s="217" t="s">
        <v>855</v>
      </c>
      <c r="D673" s="217" t="s">
        <v>145</v>
      </c>
      <c r="E673" s="218" t="s">
        <v>856</v>
      </c>
      <c r="F673" s="219" t="s">
        <v>857</v>
      </c>
      <c r="G673" s="220" t="s">
        <v>209</v>
      </c>
      <c r="H673" s="221">
        <v>101.5</v>
      </c>
      <c r="I673" s="222"/>
      <c r="J673" s="223">
        <f>ROUND(I673*H673,2)</f>
        <v>0</v>
      </c>
      <c r="K673" s="219" t="s">
        <v>30</v>
      </c>
      <c r="L673" s="72"/>
      <c r="M673" s="224" t="s">
        <v>30</v>
      </c>
      <c r="N673" s="225" t="s">
        <v>45</v>
      </c>
      <c r="O673" s="47"/>
      <c r="P673" s="226">
        <f>O673*H673</f>
        <v>0</v>
      </c>
      <c r="Q673" s="226">
        <v>0.0026800000000000001</v>
      </c>
      <c r="R673" s="226">
        <f>Q673*H673</f>
        <v>0.27201999999999998</v>
      </c>
      <c r="S673" s="226">
        <v>0</v>
      </c>
      <c r="T673" s="227">
        <f>S673*H673</f>
        <v>0</v>
      </c>
      <c r="AR673" s="24" t="s">
        <v>251</v>
      </c>
      <c r="AT673" s="24" t="s">
        <v>145</v>
      </c>
      <c r="AU673" s="24" t="s">
        <v>84</v>
      </c>
      <c r="AY673" s="24" t="s">
        <v>143</v>
      </c>
      <c r="BE673" s="228">
        <f>IF(N673="základní",J673,0)</f>
        <v>0</v>
      </c>
      <c r="BF673" s="228">
        <f>IF(N673="snížená",J673,0)</f>
        <v>0</v>
      </c>
      <c r="BG673" s="228">
        <f>IF(N673="zákl. přenesená",J673,0)</f>
        <v>0</v>
      </c>
      <c r="BH673" s="228">
        <f>IF(N673="sníž. přenesená",J673,0)</f>
        <v>0</v>
      </c>
      <c r="BI673" s="228">
        <f>IF(N673="nulová",J673,0)</f>
        <v>0</v>
      </c>
      <c r="BJ673" s="24" t="s">
        <v>82</v>
      </c>
      <c r="BK673" s="228">
        <f>ROUND(I673*H673,2)</f>
        <v>0</v>
      </c>
      <c r="BL673" s="24" t="s">
        <v>251</v>
      </c>
      <c r="BM673" s="24" t="s">
        <v>858</v>
      </c>
    </row>
    <row r="674" s="11" customFormat="1">
      <c r="B674" s="229"/>
      <c r="C674" s="230"/>
      <c r="D674" s="231" t="s">
        <v>152</v>
      </c>
      <c r="E674" s="232" t="s">
        <v>30</v>
      </c>
      <c r="F674" s="233" t="s">
        <v>859</v>
      </c>
      <c r="G674" s="230"/>
      <c r="H674" s="232" t="s">
        <v>30</v>
      </c>
      <c r="I674" s="234"/>
      <c r="J674" s="230"/>
      <c r="K674" s="230"/>
      <c r="L674" s="235"/>
      <c r="M674" s="236"/>
      <c r="N674" s="237"/>
      <c r="O674" s="237"/>
      <c r="P674" s="237"/>
      <c r="Q674" s="237"/>
      <c r="R674" s="237"/>
      <c r="S674" s="237"/>
      <c r="T674" s="238"/>
      <c r="AT674" s="239" t="s">
        <v>152</v>
      </c>
      <c r="AU674" s="239" t="s">
        <v>84</v>
      </c>
      <c r="AV674" s="11" t="s">
        <v>82</v>
      </c>
      <c r="AW674" s="11" t="s">
        <v>37</v>
      </c>
      <c r="AX674" s="11" t="s">
        <v>74</v>
      </c>
      <c r="AY674" s="239" t="s">
        <v>143</v>
      </c>
    </row>
    <row r="675" s="12" customFormat="1">
      <c r="B675" s="240"/>
      <c r="C675" s="241"/>
      <c r="D675" s="231" t="s">
        <v>152</v>
      </c>
      <c r="E675" s="242" t="s">
        <v>30</v>
      </c>
      <c r="F675" s="243" t="s">
        <v>860</v>
      </c>
      <c r="G675" s="241"/>
      <c r="H675" s="244">
        <v>101.5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AT675" s="250" t="s">
        <v>152</v>
      </c>
      <c r="AU675" s="250" t="s">
        <v>84</v>
      </c>
      <c r="AV675" s="12" t="s">
        <v>84</v>
      </c>
      <c r="AW675" s="12" t="s">
        <v>37</v>
      </c>
      <c r="AX675" s="12" t="s">
        <v>82</v>
      </c>
      <c r="AY675" s="250" t="s">
        <v>143</v>
      </c>
    </row>
    <row r="676" s="1" customFormat="1" ht="38.25" customHeight="1">
      <c r="B676" s="46"/>
      <c r="C676" s="217" t="s">
        <v>861</v>
      </c>
      <c r="D676" s="217" t="s">
        <v>145</v>
      </c>
      <c r="E676" s="218" t="s">
        <v>862</v>
      </c>
      <c r="F676" s="219" t="s">
        <v>863</v>
      </c>
      <c r="G676" s="220" t="s">
        <v>209</v>
      </c>
      <c r="H676" s="221">
        <v>101.5</v>
      </c>
      <c r="I676" s="222"/>
      <c r="J676" s="223">
        <f>ROUND(I676*H676,2)</f>
        <v>0</v>
      </c>
      <c r="K676" s="219" t="s">
        <v>30</v>
      </c>
      <c r="L676" s="72"/>
      <c r="M676" s="224" t="s">
        <v>30</v>
      </c>
      <c r="N676" s="225" t="s">
        <v>45</v>
      </c>
      <c r="O676" s="47"/>
      <c r="P676" s="226">
        <f>O676*H676</f>
        <v>0</v>
      </c>
      <c r="Q676" s="226">
        <v>0.0016800000000000001</v>
      </c>
      <c r="R676" s="226">
        <f>Q676*H676</f>
        <v>0.17052000000000001</v>
      </c>
      <c r="S676" s="226">
        <v>0</v>
      </c>
      <c r="T676" s="227">
        <f>S676*H676</f>
        <v>0</v>
      </c>
      <c r="AR676" s="24" t="s">
        <v>251</v>
      </c>
      <c r="AT676" s="24" t="s">
        <v>145</v>
      </c>
      <c r="AU676" s="24" t="s">
        <v>84</v>
      </c>
      <c r="AY676" s="24" t="s">
        <v>143</v>
      </c>
      <c r="BE676" s="228">
        <f>IF(N676="základní",J676,0)</f>
        <v>0</v>
      </c>
      <c r="BF676" s="228">
        <f>IF(N676="snížená",J676,0)</f>
        <v>0</v>
      </c>
      <c r="BG676" s="228">
        <f>IF(N676="zákl. přenesená",J676,0)</f>
        <v>0</v>
      </c>
      <c r="BH676" s="228">
        <f>IF(N676="sníž. přenesená",J676,0)</f>
        <v>0</v>
      </c>
      <c r="BI676" s="228">
        <f>IF(N676="nulová",J676,0)</f>
        <v>0</v>
      </c>
      <c r="BJ676" s="24" t="s">
        <v>82</v>
      </c>
      <c r="BK676" s="228">
        <f>ROUND(I676*H676,2)</f>
        <v>0</v>
      </c>
      <c r="BL676" s="24" t="s">
        <v>251</v>
      </c>
      <c r="BM676" s="24" t="s">
        <v>864</v>
      </c>
    </row>
    <row r="677" s="11" customFormat="1">
      <c r="B677" s="229"/>
      <c r="C677" s="230"/>
      <c r="D677" s="231" t="s">
        <v>152</v>
      </c>
      <c r="E677" s="232" t="s">
        <v>30</v>
      </c>
      <c r="F677" s="233" t="s">
        <v>865</v>
      </c>
      <c r="G677" s="230"/>
      <c r="H677" s="232" t="s">
        <v>30</v>
      </c>
      <c r="I677" s="234"/>
      <c r="J677" s="230"/>
      <c r="K677" s="230"/>
      <c r="L677" s="235"/>
      <c r="M677" s="236"/>
      <c r="N677" s="237"/>
      <c r="O677" s="237"/>
      <c r="P677" s="237"/>
      <c r="Q677" s="237"/>
      <c r="R677" s="237"/>
      <c r="S677" s="237"/>
      <c r="T677" s="238"/>
      <c r="AT677" s="239" t="s">
        <v>152</v>
      </c>
      <c r="AU677" s="239" t="s">
        <v>84</v>
      </c>
      <c r="AV677" s="11" t="s">
        <v>82</v>
      </c>
      <c r="AW677" s="11" t="s">
        <v>37</v>
      </c>
      <c r="AX677" s="11" t="s">
        <v>74</v>
      </c>
      <c r="AY677" s="239" t="s">
        <v>143</v>
      </c>
    </row>
    <row r="678" s="12" customFormat="1">
      <c r="B678" s="240"/>
      <c r="C678" s="241"/>
      <c r="D678" s="231" t="s">
        <v>152</v>
      </c>
      <c r="E678" s="242" t="s">
        <v>30</v>
      </c>
      <c r="F678" s="243" t="s">
        <v>866</v>
      </c>
      <c r="G678" s="241"/>
      <c r="H678" s="244">
        <v>101.5</v>
      </c>
      <c r="I678" s="245"/>
      <c r="J678" s="241"/>
      <c r="K678" s="241"/>
      <c r="L678" s="246"/>
      <c r="M678" s="247"/>
      <c r="N678" s="248"/>
      <c r="O678" s="248"/>
      <c r="P678" s="248"/>
      <c r="Q678" s="248"/>
      <c r="R678" s="248"/>
      <c r="S678" s="248"/>
      <c r="T678" s="249"/>
      <c r="AT678" s="250" t="s">
        <v>152</v>
      </c>
      <c r="AU678" s="250" t="s">
        <v>84</v>
      </c>
      <c r="AV678" s="12" t="s">
        <v>84</v>
      </c>
      <c r="AW678" s="12" t="s">
        <v>37</v>
      </c>
      <c r="AX678" s="12" t="s">
        <v>82</v>
      </c>
      <c r="AY678" s="250" t="s">
        <v>143</v>
      </c>
    </row>
    <row r="679" s="1" customFormat="1" ht="16.5" customHeight="1">
      <c r="B679" s="46"/>
      <c r="C679" s="217" t="s">
        <v>867</v>
      </c>
      <c r="D679" s="217" t="s">
        <v>145</v>
      </c>
      <c r="E679" s="218" t="s">
        <v>868</v>
      </c>
      <c r="F679" s="219" t="s">
        <v>869</v>
      </c>
      <c r="G679" s="220" t="s">
        <v>209</v>
      </c>
      <c r="H679" s="221">
        <v>1432.5</v>
      </c>
      <c r="I679" s="222"/>
      <c r="J679" s="223">
        <f>ROUND(I679*H679,2)</f>
        <v>0</v>
      </c>
      <c r="K679" s="219" t="s">
        <v>30</v>
      </c>
      <c r="L679" s="72"/>
      <c r="M679" s="224" t="s">
        <v>30</v>
      </c>
      <c r="N679" s="225" t="s">
        <v>45</v>
      </c>
      <c r="O679" s="47"/>
      <c r="P679" s="226">
        <f>O679*H679</f>
        <v>0</v>
      </c>
      <c r="Q679" s="226">
        <v>0.0039100000000000003</v>
      </c>
      <c r="R679" s="226">
        <f>Q679*H679</f>
        <v>5.6010750000000007</v>
      </c>
      <c r="S679" s="226">
        <v>0</v>
      </c>
      <c r="T679" s="227">
        <f>S679*H679</f>
        <v>0</v>
      </c>
      <c r="AR679" s="24" t="s">
        <v>251</v>
      </c>
      <c r="AT679" s="24" t="s">
        <v>145</v>
      </c>
      <c r="AU679" s="24" t="s">
        <v>84</v>
      </c>
      <c r="AY679" s="24" t="s">
        <v>143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24" t="s">
        <v>82</v>
      </c>
      <c r="BK679" s="228">
        <f>ROUND(I679*H679,2)</f>
        <v>0</v>
      </c>
      <c r="BL679" s="24" t="s">
        <v>251</v>
      </c>
      <c r="BM679" s="24" t="s">
        <v>870</v>
      </c>
    </row>
    <row r="680" s="11" customFormat="1">
      <c r="B680" s="229"/>
      <c r="C680" s="230"/>
      <c r="D680" s="231" t="s">
        <v>152</v>
      </c>
      <c r="E680" s="232" t="s">
        <v>30</v>
      </c>
      <c r="F680" s="233" t="s">
        <v>871</v>
      </c>
      <c r="G680" s="230"/>
      <c r="H680" s="232" t="s">
        <v>30</v>
      </c>
      <c r="I680" s="234"/>
      <c r="J680" s="230"/>
      <c r="K680" s="230"/>
      <c r="L680" s="235"/>
      <c r="M680" s="236"/>
      <c r="N680" s="237"/>
      <c r="O680" s="237"/>
      <c r="P680" s="237"/>
      <c r="Q680" s="237"/>
      <c r="R680" s="237"/>
      <c r="S680" s="237"/>
      <c r="T680" s="238"/>
      <c r="AT680" s="239" t="s">
        <v>152</v>
      </c>
      <c r="AU680" s="239" t="s">
        <v>84</v>
      </c>
      <c r="AV680" s="11" t="s">
        <v>82</v>
      </c>
      <c r="AW680" s="11" t="s">
        <v>37</v>
      </c>
      <c r="AX680" s="11" t="s">
        <v>74</v>
      </c>
      <c r="AY680" s="239" t="s">
        <v>143</v>
      </c>
    </row>
    <row r="681" s="12" customFormat="1">
      <c r="B681" s="240"/>
      <c r="C681" s="241"/>
      <c r="D681" s="231" t="s">
        <v>152</v>
      </c>
      <c r="E681" s="242" t="s">
        <v>30</v>
      </c>
      <c r="F681" s="243" t="s">
        <v>872</v>
      </c>
      <c r="G681" s="241"/>
      <c r="H681" s="244">
        <v>1432.5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AT681" s="250" t="s">
        <v>152</v>
      </c>
      <c r="AU681" s="250" t="s">
        <v>84</v>
      </c>
      <c r="AV681" s="12" t="s">
        <v>84</v>
      </c>
      <c r="AW681" s="12" t="s">
        <v>37</v>
      </c>
      <c r="AX681" s="12" t="s">
        <v>82</v>
      </c>
      <c r="AY681" s="250" t="s">
        <v>143</v>
      </c>
    </row>
    <row r="682" s="1" customFormat="1" ht="25.5" customHeight="1">
      <c r="B682" s="46"/>
      <c r="C682" s="217" t="s">
        <v>873</v>
      </c>
      <c r="D682" s="217" t="s">
        <v>145</v>
      </c>
      <c r="E682" s="218" t="s">
        <v>874</v>
      </c>
      <c r="F682" s="219" t="s">
        <v>875</v>
      </c>
      <c r="G682" s="220" t="s">
        <v>247</v>
      </c>
      <c r="H682" s="221">
        <v>59</v>
      </c>
      <c r="I682" s="222"/>
      <c r="J682" s="223">
        <f>ROUND(I682*H682,2)</f>
        <v>0</v>
      </c>
      <c r="K682" s="219" t="s">
        <v>30</v>
      </c>
      <c r="L682" s="72"/>
      <c r="M682" s="224" t="s">
        <v>30</v>
      </c>
      <c r="N682" s="225" t="s">
        <v>45</v>
      </c>
      <c r="O682" s="47"/>
      <c r="P682" s="226">
        <f>O682*H682</f>
        <v>0</v>
      </c>
      <c r="Q682" s="226">
        <v>0</v>
      </c>
      <c r="R682" s="226">
        <f>Q682*H682</f>
        <v>0</v>
      </c>
      <c r="S682" s="226">
        <v>0</v>
      </c>
      <c r="T682" s="227">
        <f>S682*H682</f>
        <v>0</v>
      </c>
      <c r="AR682" s="24" t="s">
        <v>251</v>
      </c>
      <c r="AT682" s="24" t="s">
        <v>145</v>
      </c>
      <c r="AU682" s="24" t="s">
        <v>84</v>
      </c>
      <c r="AY682" s="24" t="s">
        <v>143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24" t="s">
        <v>82</v>
      </c>
      <c r="BK682" s="228">
        <f>ROUND(I682*H682,2)</f>
        <v>0</v>
      </c>
      <c r="BL682" s="24" t="s">
        <v>251</v>
      </c>
      <c r="BM682" s="24" t="s">
        <v>876</v>
      </c>
    </row>
    <row r="683" s="11" customFormat="1">
      <c r="B683" s="229"/>
      <c r="C683" s="230"/>
      <c r="D683" s="231" t="s">
        <v>152</v>
      </c>
      <c r="E683" s="232" t="s">
        <v>30</v>
      </c>
      <c r="F683" s="233" t="s">
        <v>877</v>
      </c>
      <c r="G683" s="230"/>
      <c r="H683" s="232" t="s">
        <v>30</v>
      </c>
      <c r="I683" s="234"/>
      <c r="J683" s="230"/>
      <c r="K683" s="230"/>
      <c r="L683" s="235"/>
      <c r="M683" s="236"/>
      <c r="N683" s="237"/>
      <c r="O683" s="237"/>
      <c r="P683" s="237"/>
      <c r="Q683" s="237"/>
      <c r="R683" s="237"/>
      <c r="S683" s="237"/>
      <c r="T683" s="238"/>
      <c r="AT683" s="239" t="s">
        <v>152</v>
      </c>
      <c r="AU683" s="239" t="s">
        <v>84</v>
      </c>
      <c r="AV683" s="11" t="s">
        <v>82</v>
      </c>
      <c r="AW683" s="11" t="s">
        <v>37</v>
      </c>
      <c r="AX683" s="11" t="s">
        <v>74</v>
      </c>
      <c r="AY683" s="239" t="s">
        <v>143</v>
      </c>
    </row>
    <row r="684" s="12" customFormat="1">
      <c r="B684" s="240"/>
      <c r="C684" s="241"/>
      <c r="D684" s="231" t="s">
        <v>152</v>
      </c>
      <c r="E684" s="242" t="s">
        <v>30</v>
      </c>
      <c r="F684" s="243" t="s">
        <v>878</v>
      </c>
      <c r="G684" s="241"/>
      <c r="H684" s="244">
        <v>59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AT684" s="250" t="s">
        <v>152</v>
      </c>
      <c r="AU684" s="250" t="s">
        <v>84</v>
      </c>
      <c r="AV684" s="12" t="s">
        <v>84</v>
      </c>
      <c r="AW684" s="12" t="s">
        <v>37</v>
      </c>
      <c r="AX684" s="12" t="s">
        <v>82</v>
      </c>
      <c r="AY684" s="250" t="s">
        <v>143</v>
      </c>
    </row>
    <row r="685" s="1" customFormat="1" ht="38.25" customHeight="1">
      <c r="B685" s="46"/>
      <c r="C685" s="217" t="s">
        <v>879</v>
      </c>
      <c r="D685" s="217" t="s">
        <v>145</v>
      </c>
      <c r="E685" s="218" t="s">
        <v>880</v>
      </c>
      <c r="F685" s="219" t="s">
        <v>881</v>
      </c>
      <c r="G685" s="220" t="s">
        <v>209</v>
      </c>
      <c r="H685" s="221">
        <v>41</v>
      </c>
      <c r="I685" s="222"/>
      <c r="J685" s="223">
        <f>ROUND(I685*H685,2)</f>
        <v>0</v>
      </c>
      <c r="K685" s="219" t="s">
        <v>149</v>
      </c>
      <c r="L685" s="72"/>
      <c r="M685" s="224" t="s">
        <v>30</v>
      </c>
      <c r="N685" s="225" t="s">
        <v>45</v>
      </c>
      <c r="O685" s="47"/>
      <c r="P685" s="226">
        <f>O685*H685</f>
        <v>0</v>
      </c>
      <c r="Q685" s="226">
        <v>0.00020000000000000001</v>
      </c>
      <c r="R685" s="226">
        <f>Q685*H685</f>
        <v>0.0082000000000000007</v>
      </c>
      <c r="S685" s="226">
        <v>0</v>
      </c>
      <c r="T685" s="227">
        <f>S685*H685</f>
        <v>0</v>
      </c>
      <c r="AR685" s="24" t="s">
        <v>251</v>
      </c>
      <c r="AT685" s="24" t="s">
        <v>145</v>
      </c>
      <c r="AU685" s="24" t="s">
        <v>84</v>
      </c>
      <c r="AY685" s="24" t="s">
        <v>143</v>
      </c>
      <c r="BE685" s="228">
        <f>IF(N685="základní",J685,0)</f>
        <v>0</v>
      </c>
      <c r="BF685" s="228">
        <f>IF(N685="snížená",J685,0)</f>
        <v>0</v>
      </c>
      <c r="BG685" s="228">
        <f>IF(N685="zákl. přenesená",J685,0)</f>
        <v>0</v>
      </c>
      <c r="BH685" s="228">
        <f>IF(N685="sníž. přenesená",J685,0)</f>
        <v>0</v>
      </c>
      <c r="BI685" s="228">
        <f>IF(N685="nulová",J685,0)</f>
        <v>0</v>
      </c>
      <c r="BJ685" s="24" t="s">
        <v>82</v>
      </c>
      <c r="BK685" s="228">
        <f>ROUND(I685*H685,2)</f>
        <v>0</v>
      </c>
      <c r="BL685" s="24" t="s">
        <v>251</v>
      </c>
      <c r="BM685" s="24" t="s">
        <v>882</v>
      </c>
    </row>
    <row r="686" s="11" customFormat="1">
      <c r="B686" s="229"/>
      <c r="C686" s="230"/>
      <c r="D686" s="231" t="s">
        <v>152</v>
      </c>
      <c r="E686" s="232" t="s">
        <v>30</v>
      </c>
      <c r="F686" s="233" t="s">
        <v>429</v>
      </c>
      <c r="G686" s="230"/>
      <c r="H686" s="232" t="s">
        <v>30</v>
      </c>
      <c r="I686" s="234"/>
      <c r="J686" s="230"/>
      <c r="K686" s="230"/>
      <c r="L686" s="235"/>
      <c r="M686" s="236"/>
      <c r="N686" s="237"/>
      <c r="O686" s="237"/>
      <c r="P686" s="237"/>
      <c r="Q686" s="237"/>
      <c r="R686" s="237"/>
      <c r="S686" s="237"/>
      <c r="T686" s="238"/>
      <c r="AT686" s="239" t="s">
        <v>152</v>
      </c>
      <c r="AU686" s="239" t="s">
        <v>84</v>
      </c>
      <c r="AV686" s="11" t="s">
        <v>82</v>
      </c>
      <c r="AW686" s="11" t="s">
        <v>37</v>
      </c>
      <c r="AX686" s="11" t="s">
        <v>74</v>
      </c>
      <c r="AY686" s="239" t="s">
        <v>143</v>
      </c>
    </row>
    <row r="687" s="11" customFormat="1">
      <c r="B687" s="229"/>
      <c r="C687" s="230"/>
      <c r="D687" s="231" t="s">
        <v>152</v>
      </c>
      <c r="E687" s="232" t="s">
        <v>30</v>
      </c>
      <c r="F687" s="233" t="s">
        <v>883</v>
      </c>
      <c r="G687" s="230"/>
      <c r="H687" s="232" t="s">
        <v>30</v>
      </c>
      <c r="I687" s="234"/>
      <c r="J687" s="230"/>
      <c r="K687" s="230"/>
      <c r="L687" s="235"/>
      <c r="M687" s="236"/>
      <c r="N687" s="237"/>
      <c r="O687" s="237"/>
      <c r="P687" s="237"/>
      <c r="Q687" s="237"/>
      <c r="R687" s="237"/>
      <c r="S687" s="237"/>
      <c r="T687" s="238"/>
      <c r="AT687" s="239" t="s">
        <v>152</v>
      </c>
      <c r="AU687" s="239" t="s">
        <v>84</v>
      </c>
      <c r="AV687" s="11" t="s">
        <v>82</v>
      </c>
      <c r="AW687" s="11" t="s">
        <v>37</v>
      </c>
      <c r="AX687" s="11" t="s">
        <v>74</v>
      </c>
      <c r="AY687" s="239" t="s">
        <v>143</v>
      </c>
    </row>
    <row r="688" s="12" customFormat="1">
      <c r="B688" s="240"/>
      <c r="C688" s="241"/>
      <c r="D688" s="231" t="s">
        <v>152</v>
      </c>
      <c r="E688" s="242" t="s">
        <v>30</v>
      </c>
      <c r="F688" s="243" t="s">
        <v>884</v>
      </c>
      <c r="G688" s="241"/>
      <c r="H688" s="244">
        <v>41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AT688" s="250" t="s">
        <v>152</v>
      </c>
      <c r="AU688" s="250" t="s">
        <v>84</v>
      </c>
      <c r="AV688" s="12" t="s">
        <v>84</v>
      </c>
      <c r="AW688" s="12" t="s">
        <v>37</v>
      </c>
      <c r="AX688" s="12" t="s">
        <v>82</v>
      </c>
      <c r="AY688" s="250" t="s">
        <v>143</v>
      </c>
    </row>
    <row r="689" s="1" customFormat="1" ht="25.5" customHeight="1">
      <c r="B689" s="46"/>
      <c r="C689" s="217" t="s">
        <v>885</v>
      </c>
      <c r="D689" s="217" t="s">
        <v>145</v>
      </c>
      <c r="E689" s="218" t="s">
        <v>886</v>
      </c>
      <c r="F689" s="219" t="s">
        <v>887</v>
      </c>
      <c r="G689" s="220" t="s">
        <v>209</v>
      </c>
      <c r="H689" s="221">
        <v>262</v>
      </c>
      <c r="I689" s="222"/>
      <c r="J689" s="223">
        <f>ROUND(I689*H689,2)</f>
        <v>0</v>
      </c>
      <c r="K689" s="219" t="s">
        <v>149</v>
      </c>
      <c r="L689" s="72"/>
      <c r="M689" s="224" t="s">
        <v>30</v>
      </c>
      <c r="N689" s="225" t="s">
        <v>45</v>
      </c>
      <c r="O689" s="47"/>
      <c r="P689" s="226">
        <f>O689*H689</f>
        <v>0</v>
      </c>
      <c r="Q689" s="226">
        <v>0.00012</v>
      </c>
      <c r="R689" s="226">
        <f>Q689*H689</f>
        <v>0.031440000000000003</v>
      </c>
      <c r="S689" s="226">
        <v>0</v>
      </c>
      <c r="T689" s="227">
        <f>S689*H689</f>
        <v>0</v>
      </c>
      <c r="AR689" s="24" t="s">
        <v>150</v>
      </c>
      <c r="AT689" s="24" t="s">
        <v>145</v>
      </c>
      <c r="AU689" s="24" t="s">
        <v>84</v>
      </c>
      <c r="AY689" s="24" t="s">
        <v>143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24" t="s">
        <v>82</v>
      </c>
      <c r="BK689" s="228">
        <f>ROUND(I689*H689,2)</f>
        <v>0</v>
      </c>
      <c r="BL689" s="24" t="s">
        <v>150</v>
      </c>
      <c r="BM689" s="24" t="s">
        <v>888</v>
      </c>
    </row>
    <row r="690" s="12" customFormat="1">
      <c r="B690" s="240"/>
      <c r="C690" s="241"/>
      <c r="D690" s="231" t="s">
        <v>152</v>
      </c>
      <c r="E690" s="242" t="s">
        <v>30</v>
      </c>
      <c r="F690" s="243" t="s">
        <v>889</v>
      </c>
      <c r="G690" s="241"/>
      <c r="H690" s="244">
        <v>79.920000000000002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AT690" s="250" t="s">
        <v>152</v>
      </c>
      <c r="AU690" s="250" t="s">
        <v>84</v>
      </c>
      <c r="AV690" s="12" t="s">
        <v>84</v>
      </c>
      <c r="AW690" s="12" t="s">
        <v>37</v>
      </c>
      <c r="AX690" s="12" t="s">
        <v>74</v>
      </c>
      <c r="AY690" s="250" t="s">
        <v>143</v>
      </c>
    </row>
    <row r="691" s="12" customFormat="1">
      <c r="B691" s="240"/>
      <c r="C691" s="241"/>
      <c r="D691" s="231" t="s">
        <v>152</v>
      </c>
      <c r="E691" s="242" t="s">
        <v>30</v>
      </c>
      <c r="F691" s="243" t="s">
        <v>890</v>
      </c>
      <c r="G691" s="241"/>
      <c r="H691" s="244">
        <v>143.09999999999999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AT691" s="250" t="s">
        <v>152</v>
      </c>
      <c r="AU691" s="250" t="s">
        <v>84</v>
      </c>
      <c r="AV691" s="12" t="s">
        <v>84</v>
      </c>
      <c r="AW691" s="12" t="s">
        <v>37</v>
      </c>
      <c r="AX691" s="12" t="s">
        <v>74</v>
      </c>
      <c r="AY691" s="250" t="s">
        <v>143</v>
      </c>
    </row>
    <row r="692" s="12" customFormat="1">
      <c r="B692" s="240"/>
      <c r="C692" s="241"/>
      <c r="D692" s="231" t="s">
        <v>152</v>
      </c>
      <c r="E692" s="242" t="s">
        <v>30</v>
      </c>
      <c r="F692" s="243" t="s">
        <v>891</v>
      </c>
      <c r="G692" s="241"/>
      <c r="H692" s="244">
        <v>4.9000000000000004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AT692" s="250" t="s">
        <v>152</v>
      </c>
      <c r="AU692" s="250" t="s">
        <v>84</v>
      </c>
      <c r="AV692" s="12" t="s">
        <v>84</v>
      </c>
      <c r="AW692" s="12" t="s">
        <v>37</v>
      </c>
      <c r="AX692" s="12" t="s">
        <v>74</v>
      </c>
      <c r="AY692" s="250" t="s">
        <v>143</v>
      </c>
    </row>
    <row r="693" s="12" customFormat="1">
      <c r="B693" s="240"/>
      <c r="C693" s="241"/>
      <c r="D693" s="231" t="s">
        <v>152</v>
      </c>
      <c r="E693" s="242" t="s">
        <v>30</v>
      </c>
      <c r="F693" s="243" t="s">
        <v>892</v>
      </c>
      <c r="G693" s="241"/>
      <c r="H693" s="244">
        <v>1.8580000000000001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AT693" s="250" t="s">
        <v>152</v>
      </c>
      <c r="AU693" s="250" t="s">
        <v>84</v>
      </c>
      <c r="AV693" s="12" t="s">
        <v>84</v>
      </c>
      <c r="AW693" s="12" t="s">
        <v>37</v>
      </c>
      <c r="AX693" s="12" t="s">
        <v>74</v>
      </c>
      <c r="AY693" s="250" t="s">
        <v>143</v>
      </c>
    </row>
    <row r="694" s="12" customFormat="1">
      <c r="B694" s="240"/>
      <c r="C694" s="241"/>
      <c r="D694" s="231" t="s">
        <v>152</v>
      </c>
      <c r="E694" s="242" t="s">
        <v>30</v>
      </c>
      <c r="F694" s="243" t="s">
        <v>893</v>
      </c>
      <c r="G694" s="241"/>
      <c r="H694" s="244">
        <v>8.1600000000000001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AT694" s="250" t="s">
        <v>152</v>
      </c>
      <c r="AU694" s="250" t="s">
        <v>84</v>
      </c>
      <c r="AV694" s="12" t="s">
        <v>84</v>
      </c>
      <c r="AW694" s="12" t="s">
        <v>37</v>
      </c>
      <c r="AX694" s="12" t="s">
        <v>74</v>
      </c>
      <c r="AY694" s="250" t="s">
        <v>143</v>
      </c>
    </row>
    <row r="695" s="12" customFormat="1">
      <c r="B695" s="240"/>
      <c r="C695" s="241"/>
      <c r="D695" s="231" t="s">
        <v>152</v>
      </c>
      <c r="E695" s="242" t="s">
        <v>30</v>
      </c>
      <c r="F695" s="243" t="s">
        <v>894</v>
      </c>
      <c r="G695" s="241"/>
      <c r="H695" s="244">
        <v>24.062000000000001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AT695" s="250" t="s">
        <v>152</v>
      </c>
      <c r="AU695" s="250" t="s">
        <v>84</v>
      </c>
      <c r="AV695" s="12" t="s">
        <v>84</v>
      </c>
      <c r="AW695" s="12" t="s">
        <v>37</v>
      </c>
      <c r="AX695" s="12" t="s">
        <v>74</v>
      </c>
      <c r="AY695" s="250" t="s">
        <v>143</v>
      </c>
    </row>
    <row r="696" s="14" customFormat="1">
      <c r="B696" s="262"/>
      <c r="C696" s="263"/>
      <c r="D696" s="231" t="s">
        <v>152</v>
      </c>
      <c r="E696" s="264" t="s">
        <v>30</v>
      </c>
      <c r="F696" s="265" t="s">
        <v>187</v>
      </c>
      <c r="G696" s="263"/>
      <c r="H696" s="266">
        <v>262</v>
      </c>
      <c r="I696" s="267"/>
      <c r="J696" s="263"/>
      <c r="K696" s="263"/>
      <c r="L696" s="268"/>
      <c r="M696" s="269"/>
      <c r="N696" s="270"/>
      <c r="O696" s="270"/>
      <c r="P696" s="270"/>
      <c r="Q696" s="270"/>
      <c r="R696" s="270"/>
      <c r="S696" s="270"/>
      <c r="T696" s="271"/>
      <c r="AT696" s="272" t="s">
        <v>152</v>
      </c>
      <c r="AU696" s="272" t="s">
        <v>84</v>
      </c>
      <c r="AV696" s="14" t="s">
        <v>150</v>
      </c>
      <c r="AW696" s="14" t="s">
        <v>37</v>
      </c>
      <c r="AX696" s="14" t="s">
        <v>82</v>
      </c>
      <c r="AY696" s="272" t="s">
        <v>143</v>
      </c>
    </row>
    <row r="697" s="1" customFormat="1" ht="25.5" customHeight="1">
      <c r="B697" s="46"/>
      <c r="C697" s="217" t="s">
        <v>895</v>
      </c>
      <c r="D697" s="217" t="s">
        <v>145</v>
      </c>
      <c r="E697" s="218" t="s">
        <v>896</v>
      </c>
      <c r="F697" s="219" t="s">
        <v>897</v>
      </c>
      <c r="G697" s="220" t="s">
        <v>247</v>
      </c>
      <c r="H697" s="221">
        <v>312</v>
      </c>
      <c r="I697" s="222"/>
      <c r="J697" s="223">
        <f>ROUND(I697*H697,2)</f>
        <v>0</v>
      </c>
      <c r="K697" s="219" t="s">
        <v>149</v>
      </c>
      <c r="L697" s="72"/>
      <c r="M697" s="224" t="s">
        <v>30</v>
      </c>
      <c r="N697" s="225" t="s">
        <v>45</v>
      </c>
      <c r="O697" s="47"/>
      <c r="P697" s="226">
        <f>O697*H697</f>
        <v>0</v>
      </c>
      <c r="Q697" s="226">
        <v>0</v>
      </c>
      <c r="R697" s="226">
        <f>Q697*H697</f>
        <v>0</v>
      </c>
      <c r="S697" s="226">
        <v>0</v>
      </c>
      <c r="T697" s="227">
        <f>S697*H697</f>
        <v>0</v>
      </c>
      <c r="AR697" s="24" t="s">
        <v>150</v>
      </c>
      <c r="AT697" s="24" t="s">
        <v>145</v>
      </c>
      <c r="AU697" s="24" t="s">
        <v>84</v>
      </c>
      <c r="AY697" s="24" t="s">
        <v>143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24" t="s">
        <v>82</v>
      </c>
      <c r="BK697" s="228">
        <f>ROUND(I697*H697,2)</f>
        <v>0</v>
      </c>
      <c r="BL697" s="24" t="s">
        <v>150</v>
      </c>
      <c r="BM697" s="24" t="s">
        <v>898</v>
      </c>
    </row>
    <row r="698" s="12" customFormat="1">
      <c r="B698" s="240"/>
      <c r="C698" s="241"/>
      <c r="D698" s="231" t="s">
        <v>152</v>
      </c>
      <c r="E698" s="242" t="s">
        <v>30</v>
      </c>
      <c r="F698" s="243" t="s">
        <v>899</v>
      </c>
      <c r="G698" s="241"/>
      <c r="H698" s="244">
        <v>116.5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AT698" s="250" t="s">
        <v>152</v>
      </c>
      <c r="AU698" s="250" t="s">
        <v>84</v>
      </c>
      <c r="AV698" s="12" t="s">
        <v>84</v>
      </c>
      <c r="AW698" s="12" t="s">
        <v>37</v>
      </c>
      <c r="AX698" s="12" t="s">
        <v>74</v>
      </c>
      <c r="AY698" s="250" t="s">
        <v>143</v>
      </c>
    </row>
    <row r="699" s="12" customFormat="1">
      <c r="B699" s="240"/>
      <c r="C699" s="241"/>
      <c r="D699" s="231" t="s">
        <v>152</v>
      </c>
      <c r="E699" s="242" t="s">
        <v>30</v>
      </c>
      <c r="F699" s="243" t="s">
        <v>900</v>
      </c>
      <c r="G699" s="241"/>
      <c r="H699" s="244">
        <v>161.19999999999999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AT699" s="250" t="s">
        <v>152</v>
      </c>
      <c r="AU699" s="250" t="s">
        <v>84</v>
      </c>
      <c r="AV699" s="12" t="s">
        <v>84</v>
      </c>
      <c r="AW699" s="12" t="s">
        <v>37</v>
      </c>
      <c r="AX699" s="12" t="s">
        <v>74</v>
      </c>
      <c r="AY699" s="250" t="s">
        <v>143</v>
      </c>
    </row>
    <row r="700" s="12" customFormat="1">
      <c r="B700" s="240"/>
      <c r="C700" s="241"/>
      <c r="D700" s="231" t="s">
        <v>152</v>
      </c>
      <c r="E700" s="242" t="s">
        <v>30</v>
      </c>
      <c r="F700" s="243" t="s">
        <v>901</v>
      </c>
      <c r="G700" s="241"/>
      <c r="H700" s="244">
        <v>21.600000000000001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AT700" s="250" t="s">
        <v>152</v>
      </c>
      <c r="AU700" s="250" t="s">
        <v>84</v>
      </c>
      <c r="AV700" s="12" t="s">
        <v>84</v>
      </c>
      <c r="AW700" s="12" t="s">
        <v>37</v>
      </c>
      <c r="AX700" s="12" t="s">
        <v>74</v>
      </c>
      <c r="AY700" s="250" t="s">
        <v>143</v>
      </c>
    </row>
    <row r="701" s="12" customFormat="1">
      <c r="B701" s="240"/>
      <c r="C701" s="241"/>
      <c r="D701" s="231" t="s">
        <v>152</v>
      </c>
      <c r="E701" s="242" t="s">
        <v>30</v>
      </c>
      <c r="F701" s="243" t="s">
        <v>902</v>
      </c>
      <c r="G701" s="241"/>
      <c r="H701" s="244">
        <v>12.699999999999999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AT701" s="250" t="s">
        <v>152</v>
      </c>
      <c r="AU701" s="250" t="s">
        <v>84</v>
      </c>
      <c r="AV701" s="12" t="s">
        <v>84</v>
      </c>
      <c r="AW701" s="12" t="s">
        <v>37</v>
      </c>
      <c r="AX701" s="12" t="s">
        <v>74</v>
      </c>
      <c r="AY701" s="250" t="s">
        <v>143</v>
      </c>
    </row>
    <row r="702" s="14" customFormat="1">
      <c r="B702" s="262"/>
      <c r="C702" s="263"/>
      <c r="D702" s="231" t="s">
        <v>152</v>
      </c>
      <c r="E702" s="264" t="s">
        <v>30</v>
      </c>
      <c r="F702" s="265" t="s">
        <v>187</v>
      </c>
      <c r="G702" s="263"/>
      <c r="H702" s="266">
        <v>312</v>
      </c>
      <c r="I702" s="267"/>
      <c r="J702" s="263"/>
      <c r="K702" s="263"/>
      <c r="L702" s="268"/>
      <c r="M702" s="269"/>
      <c r="N702" s="270"/>
      <c r="O702" s="270"/>
      <c r="P702" s="270"/>
      <c r="Q702" s="270"/>
      <c r="R702" s="270"/>
      <c r="S702" s="270"/>
      <c r="T702" s="271"/>
      <c r="AT702" s="272" t="s">
        <v>152</v>
      </c>
      <c r="AU702" s="272" t="s">
        <v>84</v>
      </c>
      <c r="AV702" s="14" t="s">
        <v>150</v>
      </c>
      <c r="AW702" s="14" t="s">
        <v>37</v>
      </c>
      <c r="AX702" s="14" t="s">
        <v>82</v>
      </c>
      <c r="AY702" s="272" t="s">
        <v>143</v>
      </c>
    </row>
    <row r="703" s="1" customFormat="1" ht="16.5" customHeight="1">
      <c r="B703" s="46"/>
      <c r="C703" s="217" t="s">
        <v>903</v>
      </c>
      <c r="D703" s="217" t="s">
        <v>145</v>
      </c>
      <c r="E703" s="218" t="s">
        <v>904</v>
      </c>
      <c r="F703" s="219" t="s">
        <v>905</v>
      </c>
      <c r="G703" s="220" t="s">
        <v>269</v>
      </c>
      <c r="H703" s="221">
        <v>1</v>
      </c>
      <c r="I703" s="222"/>
      <c r="J703" s="223">
        <f>ROUND(I703*H703,2)</f>
        <v>0</v>
      </c>
      <c r="K703" s="219" t="s">
        <v>30</v>
      </c>
      <c r="L703" s="72"/>
      <c r="M703" s="224" t="s">
        <v>30</v>
      </c>
      <c r="N703" s="225" t="s">
        <v>45</v>
      </c>
      <c r="O703" s="47"/>
      <c r="P703" s="226">
        <f>O703*H703</f>
        <v>0</v>
      </c>
      <c r="Q703" s="226">
        <v>0</v>
      </c>
      <c r="R703" s="226">
        <f>Q703*H703</f>
        <v>0</v>
      </c>
      <c r="S703" s="226">
        <v>0</v>
      </c>
      <c r="T703" s="227">
        <f>S703*H703</f>
        <v>0</v>
      </c>
      <c r="AR703" s="24" t="s">
        <v>150</v>
      </c>
      <c r="AT703" s="24" t="s">
        <v>145</v>
      </c>
      <c r="AU703" s="24" t="s">
        <v>84</v>
      </c>
      <c r="AY703" s="24" t="s">
        <v>143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24" t="s">
        <v>82</v>
      </c>
      <c r="BK703" s="228">
        <f>ROUND(I703*H703,2)</f>
        <v>0</v>
      </c>
      <c r="BL703" s="24" t="s">
        <v>150</v>
      </c>
      <c r="BM703" s="24" t="s">
        <v>906</v>
      </c>
    </row>
    <row r="704" s="1" customFormat="1" ht="25.5" customHeight="1">
      <c r="B704" s="46"/>
      <c r="C704" s="217" t="s">
        <v>907</v>
      </c>
      <c r="D704" s="217" t="s">
        <v>145</v>
      </c>
      <c r="E704" s="218" t="s">
        <v>908</v>
      </c>
      <c r="F704" s="219" t="s">
        <v>909</v>
      </c>
      <c r="G704" s="220" t="s">
        <v>247</v>
      </c>
      <c r="H704" s="221">
        <v>51</v>
      </c>
      <c r="I704" s="222"/>
      <c r="J704" s="223">
        <f>ROUND(I704*H704,2)</f>
        <v>0</v>
      </c>
      <c r="K704" s="219" t="s">
        <v>149</v>
      </c>
      <c r="L704" s="72"/>
      <c r="M704" s="224" t="s">
        <v>30</v>
      </c>
      <c r="N704" s="225" t="s">
        <v>45</v>
      </c>
      <c r="O704" s="47"/>
      <c r="P704" s="226">
        <f>O704*H704</f>
        <v>0</v>
      </c>
      <c r="Q704" s="226">
        <v>0.020650000000000002</v>
      </c>
      <c r="R704" s="226">
        <f>Q704*H704</f>
        <v>1.05315</v>
      </c>
      <c r="S704" s="226">
        <v>0</v>
      </c>
      <c r="T704" s="227">
        <f>S704*H704</f>
        <v>0</v>
      </c>
      <c r="AR704" s="24" t="s">
        <v>150</v>
      </c>
      <c r="AT704" s="24" t="s">
        <v>145</v>
      </c>
      <c r="AU704" s="24" t="s">
        <v>84</v>
      </c>
      <c r="AY704" s="24" t="s">
        <v>143</v>
      </c>
      <c r="BE704" s="228">
        <f>IF(N704="základní",J704,0)</f>
        <v>0</v>
      </c>
      <c r="BF704" s="228">
        <f>IF(N704="snížená",J704,0)</f>
        <v>0</v>
      </c>
      <c r="BG704" s="228">
        <f>IF(N704="zákl. přenesená",J704,0)</f>
        <v>0</v>
      </c>
      <c r="BH704" s="228">
        <f>IF(N704="sníž. přenesená",J704,0)</f>
        <v>0</v>
      </c>
      <c r="BI704" s="228">
        <f>IF(N704="nulová",J704,0)</f>
        <v>0</v>
      </c>
      <c r="BJ704" s="24" t="s">
        <v>82</v>
      </c>
      <c r="BK704" s="228">
        <f>ROUND(I704*H704,2)</f>
        <v>0</v>
      </c>
      <c r="BL704" s="24" t="s">
        <v>150</v>
      </c>
      <c r="BM704" s="24" t="s">
        <v>910</v>
      </c>
    </row>
    <row r="705" s="11" customFormat="1">
      <c r="B705" s="229"/>
      <c r="C705" s="230"/>
      <c r="D705" s="231" t="s">
        <v>152</v>
      </c>
      <c r="E705" s="232" t="s">
        <v>30</v>
      </c>
      <c r="F705" s="233" t="s">
        <v>911</v>
      </c>
      <c r="G705" s="230"/>
      <c r="H705" s="232" t="s">
        <v>30</v>
      </c>
      <c r="I705" s="234"/>
      <c r="J705" s="230"/>
      <c r="K705" s="230"/>
      <c r="L705" s="235"/>
      <c r="M705" s="236"/>
      <c r="N705" s="237"/>
      <c r="O705" s="237"/>
      <c r="P705" s="237"/>
      <c r="Q705" s="237"/>
      <c r="R705" s="237"/>
      <c r="S705" s="237"/>
      <c r="T705" s="238"/>
      <c r="AT705" s="239" t="s">
        <v>152</v>
      </c>
      <c r="AU705" s="239" t="s">
        <v>84</v>
      </c>
      <c r="AV705" s="11" t="s">
        <v>82</v>
      </c>
      <c r="AW705" s="11" t="s">
        <v>37</v>
      </c>
      <c r="AX705" s="11" t="s">
        <v>74</v>
      </c>
      <c r="AY705" s="239" t="s">
        <v>143</v>
      </c>
    </row>
    <row r="706" s="12" customFormat="1">
      <c r="B706" s="240"/>
      <c r="C706" s="241"/>
      <c r="D706" s="231" t="s">
        <v>152</v>
      </c>
      <c r="E706" s="242" t="s">
        <v>30</v>
      </c>
      <c r="F706" s="243" t="s">
        <v>912</v>
      </c>
      <c r="G706" s="241"/>
      <c r="H706" s="244">
        <v>51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AT706" s="250" t="s">
        <v>152</v>
      </c>
      <c r="AU706" s="250" t="s">
        <v>84</v>
      </c>
      <c r="AV706" s="12" t="s">
        <v>84</v>
      </c>
      <c r="AW706" s="12" t="s">
        <v>37</v>
      </c>
      <c r="AX706" s="12" t="s">
        <v>74</v>
      </c>
      <c r="AY706" s="250" t="s">
        <v>143</v>
      </c>
    </row>
    <row r="707" s="10" customFormat="1" ht="29.88" customHeight="1">
      <c r="B707" s="201"/>
      <c r="C707" s="202"/>
      <c r="D707" s="203" t="s">
        <v>73</v>
      </c>
      <c r="E707" s="215" t="s">
        <v>636</v>
      </c>
      <c r="F707" s="215" t="s">
        <v>913</v>
      </c>
      <c r="G707" s="202"/>
      <c r="H707" s="202"/>
      <c r="I707" s="205"/>
      <c r="J707" s="216">
        <f>BK707</f>
        <v>0</v>
      </c>
      <c r="K707" s="202"/>
      <c r="L707" s="207"/>
      <c r="M707" s="208"/>
      <c r="N707" s="209"/>
      <c r="O707" s="209"/>
      <c r="P707" s="210">
        <f>SUM(P708:P772)</f>
        <v>0</v>
      </c>
      <c r="Q707" s="209"/>
      <c r="R707" s="210">
        <f>SUM(R708:R772)</f>
        <v>68.625229039999994</v>
      </c>
      <c r="S707" s="209"/>
      <c r="T707" s="211">
        <f>SUM(T708:T772)</f>
        <v>0</v>
      </c>
      <c r="AR707" s="212" t="s">
        <v>82</v>
      </c>
      <c r="AT707" s="213" t="s">
        <v>73</v>
      </c>
      <c r="AU707" s="213" t="s">
        <v>82</v>
      </c>
      <c r="AY707" s="212" t="s">
        <v>143</v>
      </c>
      <c r="BK707" s="214">
        <f>SUM(BK708:BK772)</f>
        <v>0</v>
      </c>
    </row>
    <row r="708" s="1" customFormat="1" ht="25.5" customHeight="1">
      <c r="B708" s="46"/>
      <c r="C708" s="217" t="s">
        <v>914</v>
      </c>
      <c r="D708" s="217" t="s">
        <v>145</v>
      </c>
      <c r="E708" s="218" t="s">
        <v>915</v>
      </c>
      <c r="F708" s="219" t="s">
        <v>916</v>
      </c>
      <c r="G708" s="220" t="s">
        <v>209</v>
      </c>
      <c r="H708" s="221">
        <v>2</v>
      </c>
      <c r="I708" s="222"/>
      <c r="J708" s="223">
        <f>ROUND(I708*H708,2)</f>
        <v>0</v>
      </c>
      <c r="K708" s="219" t="s">
        <v>149</v>
      </c>
      <c r="L708" s="72"/>
      <c r="M708" s="224" t="s">
        <v>30</v>
      </c>
      <c r="N708" s="225" t="s">
        <v>45</v>
      </c>
      <c r="O708" s="47"/>
      <c r="P708" s="226">
        <f>O708*H708</f>
        <v>0</v>
      </c>
      <c r="Q708" s="226">
        <v>0.3674</v>
      </c>
      <c r="R708" s="226">
        <f>Q708*H708</f>
        <v>0.73480000000000001</v>
      </c>
      <c r="S708" s="226">
        <v>0</v>
      </c>
      <c r="T708" s="227">
        <f>S708*H708</f>
        <v>0</v>
      </c>
      <c r="AR708" s="24" t="s">
        <v>150</v>
      </c>
      <c r="AT708" s="24" t="s">
        <v>145</v>
      </c>
      <c r="AU708" s="24" t="s">
        <v>84</v>
      </c>
      <c r="AY708" s="24" t="s">
        <v>143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24" t="s">
        <v>82</v>
      </c>
      <c r="BK708" s="228">
        <f>ROUND(I708*H708,2)</f>
        <v>0</v>
      </c>
      <c r="BL708" s="24" t="s">
        <v>150</v>
      </c>
      <c r="BM708" s="24" t="s">
        <v>917</v>
      </c>
    </row>
    <row r="709" s="11" customFormat="1">
      <c r="B709" s="229"/>
      <c r="C709" s="230"/>
      <c r="D709" s="231" t="s">
        <v>152</v>
      </c>
      <c r="E709" s="232" t="s">
        <v>30</v>
      </c>
      <c r="F709" s="233" t="s">
        <v>918</v>
      </c>
      <c r="G709" s="230"/>
      <c r="H709" s="232" t="s">
        <v>30</v>
      </c>
      <c r="I709" s="234"/>
      <c r="J709" s="230"/>
      <c r="K709" s="230"/>
      <c r="L709" s="235"/>
      <c r="M709" s="236"/>
      <c r="N709" s="237"/>
      <c r="O709" s="237"/>
      <c r="P709" s="237"/>
      <c r="Q709" s="237"/>
      <c r="R709" s="237"/>
      <c r="S709" s="237"/>
      <c r="T709" s="238"/>
      <c r="AT709" s="239" t="s">
        <v>152</v>
      </c>
      <c r="AU709" s="239" t="s">
        <v>84</v>
      </c>
      <c r="AV709" s="11" t="s">
        <v>82</v>
      </c>
      <c r="AW709" s="11" t="s">
        <v>37</v>
      </c>
      <c r="AX709" s="11" t="s">
        <v>74</v>
      </c>
      <c r="AY709" s="239" t="s">
        <v>143</v>
      </c>
    </row>
    <row r="710" s="12" customFormat="1">
      <c r="B710" s="240"/>
      <c r="C710" s="241"/>
      <c r="D710" s="231" t="s">
        <v>152</v>
      </c>
      <c r="E710" s="242" t="s">
        <v>30</v>
      </c>
      <c r="F710" s="243" t="s">
        <v>919</v>
      </c>
      <c r="G710" s="241"/>
      <c r="H710" s="244">
        <v>2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AT710" s="250" t="s">
        <v>152</v>
      </c>
      <c r="AU710" s="250" t="s">
        <v>84</v>
      </c>
      <c r="AV710" s="12" t="s">
        <v>84</v>
      </c>
      <c r="AW710" s="12" t="s">
        <v>37</v>
      </c>
      <c r="AX710" s="12" t="s">
        <v>82</v>
      </c>
      <c r="AY710" s="250" t="s">
        <v>143</v>
      </c>
    </row>
    <row r="711" s="1" customFormat="1" ht="25.5" customHeight="1">
      <c r="B711" s="46"/>
      <c r="C711" s="217" t="s">
        <v>920</v>
      </c>
      <c r="D711" s="217" t="s">
        <v>145</v>
      </c>
      <c r="E711" s="218" t="s">
        <v>921</v>
      </c>
      <c r="F711" s="219" t="s">
        <v>922</v>
      </c>
      <c r="G711" s="220" t="s">
        <v>209</v>
      </c>
      <c r="H711" s="221">
        <v>52</v>
      </c>
      <c r="I711" s="222"/>
      <c r="J711" s="223">
        <f>ROUND(I711*H711,2)</f>
        <v>0</v>
      </c>
      <c r="K711" s="219" t="s">
        <v>149</v>
      </c>
      <c r="L711" s="72"/>
      <c r="M711" s="224" t="s">
        <v>30</v>
      </c>
      <c r="N711" s="225" t="s">
        <v>45</v>
      </c>
      <c r="O711" s="47"/>
      <c r="P711" s="226">
        <f>O711*H711</f>
        <v>0</v>
      </c>
      <c r="Q711" s="226">
        <v>0.24101</v>
      </c>
      <c r="R711" s="226">
        <f>Q711*H711</f>
        <v>12.53252</v>
      </c>
      <c r="S711" s="226">
        <v>0</v>
      </c>
      <c r="T711" s="227">
        <f>S711*H711</f>
        <v>0</v>
      </c>
      <c r="AR711" s="24" t="s">
        <v>150</v>
      </c>
      <c r="AT711" s="24" t="s">
        <v>145</v>
      </c>
      <c r="AU711" s="24" t="s">
        <v>84</v>
      </c>
      <c r="AY711" s="24" t="s">
        <v>143</v>
      </c>
      <c r="BE711" s="228">
        <f>IF(N711="základní",J711,0)</f>
        <v>0</v>
      </c>
      <c r="BF711" s="228">
        <f>IF(N711="snížená",J711,0)</f>
        <v>0</v>
      </c>
      <c r="BG711" s="228">
        <f>IF(N711="zákl. přenesená",J711,0)</f>
        <v>0</v>
      </c>
      <c r="BH711" s="228">
        <f>IF(N711="sníž. přenesená",J711,0)</f>
        <v>0</v>
      </c>
      <c r="BI711" s="228">
        <f>IF(N711="nulová",J711,0)</f>
        <v>0</v>
      </c>
      <c r="BJ711" s="24" t="s">
        <v>82</v>
      </c>
      <c r="BK711" s="228">
        <f>ROUND(I711*H711,2)</f>
        <v>0</v>
      </c>
      <c r="BL711" s="24" t="s">
        <v>150</v>
      </c>
      <c r="BM711" s="24" t="s">
        <v>923</v>
      </c>
    </row>
    <row r="712" s="12" customFormat="1">
      <c r="B712" s="240"/>
      <c r="C712" s="241"/>
      <c r="D712" s="231" t="s">
        <v>152</v>
      </c>
      <c r="E712" s="242" t="s">
        <v>30</v>
      </c>
      <c r="F712" s="243" t="s">
        <v>924</v>
      </c>
      <c r="G712" s="241"/>
      <c r="H712" s="244">
        <v>52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AT712" s="250" t="s">
        <v>152</v>
      </c>
      <c r="AU712" s="250" t="s">
        <v>84</v>
      </c>
      <c r="AV712" s="12" t="s">
        <v>84</v>
      </c>
      <c r="AW712" s="12" t="s">
        <v>37</v>
      </c>
      <c r="AX712" s="12" t="s">
        <v>82</v>
      </c>
      <c r="AY712" s="250" t="s">
        <v>143</v>
      </c>
    </row>
    <row r="713" s="1" customFormat="1" ht="25.5" customHeight="1">
      <c r="B713" s="46"/>
      <c r="C713" s="217" t="s">
        <v>925</v>
      </c>
      <c r="D713" s="217" t="s">
        <v>145</v>
      </c>
      <c r="E713" s="218" t="s">
        <v>926</v>
      </c>
      <c r="F713" s="219" t="s">
        <v>927</v>
      </c>
      <c r="G713" s="220" t="s">
        <v>209</v>
      </c>
      <c r="H713" s="221">
        <v>52</v>
      </c>
      <c r="I713" s="222"/>
      <c r="J713" s="223">
        <f>ROUND(I713*H713,2)</f>
        <v>0</v>
      </c>
      <c r="K713" s="219" t="s">
        <v>149</v>
      </c>
      <c r="L713" s="72"/>
      <c r="M713" s="224" t="s">
        <v>30</v>
      </c>
      <c r="N713" s="225" t="s">
        <v>45</v>
      </c>
      <c r="O713" s="47"/>
      <c r="P713" s="226">
        <f>O713*H713</f>
        <v>0</v>
      </c>
      <c r="Q713" s="226">
        <v>0</v>
      </c>
      <c r="R713" s="226">
        <f>Q713*H713</f>
        <v>0</v>
      </c>
      <c r="S713" s="226">
        <v>0</v>
      </c>
      <c r="T713" s="227">
        <f>S713*H713</f>
        <v>0</v>
      </c>
      <c r="AR713" s="24" t="s">
        <v>150</v>
      </c>
      <c r="AT713" s="24" t="s">
        <v>145</v>
      </c>
      <c r="AU713" s="24" t="s">
        <v>84</v>
      </c>
      <c r="AY713" s="24" t="s">
        <v>143</v>
      </c>
      <c r="BE713" s="228">
        <f>IF(N713="základní",J713,0)</f>
        <v>0</v>
      </c>
      <c r="BF713" s="228">
        <f>IF(N713="snížená",J713,0)</f>
        <v>0</v>
      </c>
      <c r="BG713" s="228">
        <f>IF(N713="zákl. přenesená",J713,0)</f>
        <v>0</v>
      </c>
      <c r="BH713" s="228">
        <f>IF(N713="sníž. přenesená",J713,0)</f>
        <v>0</v>
      </c>
      <c r="BI713" s="228">
        <f>IF(N713="nulová",J713,0)</f>
        <v>0</v>
      </c>
      <c r="BJ713" s="24" t="s">
        <v>82</v>
      </c>
      <c r="BK713" s="228">
        <f>ROUND(I713*H713,2)</f>
        <v>0</v>
      </c>
      <c r="BL713" s="24" t="s">
        <v>150</v>
      </c>
      <c r="BM713" s="24" t="s">
        <v>928</v>
      </c>
    </row>
    <row r="714" s="11" customFormat="1">
      <c r="B714" s="229"/>
      <c r="C714" s="230"/>
      <c r="D714" s="231" t="s">
        <v>152</v>
      </c>
      <c r="E714" s="232" t="s">
        <v>30</v>
      </c>
      <c r="F714" s="233" t="s">
        <v>929</v>
      </c>
      <c r="G714" s="230"/>
      <c r="H714" s="232" t="s">
        <v>30</v>
      </c>
      <c r="I714" s="234"/>
      <c r="J714" s="230"/>
      <c r="K714" s="230"/>
      <c r="L714" s="235"/>
      <c r="M714" s="236"/>
      <c r="N714" s="237"/>
      <c r="O714" s="237"/>
      <c r="P714" s="237"/>
      <c r="Q714" s="237"/>
      <c r="R714" s="237"/>
      <c r="S714" s="237"/>
      <c r="T714" s="238"/>
      <c r="AT714" s="239" t="s">
        <v>152</v>
      </c>
      <c r="AU714" s="239" t="s">
        <v>84</v>
      </c>
      <c r="AV714" s="11" t="s">
        <v>82</v>
      </c>
      <c r="AW714" s="11" t="s">
        <v>37</v>
      </c>
      <c r="AX714" s="11" t="s">
        <v>74</v>
      </c>
      <c r="AY714" s="239" t="s">
        <v>143</v>
      </c>
    </row>
    <row r="715" s="12" customFormat="1">
      <c r="B715" s="240"/>
      <c r="C715" s="241"/>
      <c r="D715" s="231" t="s">
        <v>152</v>
      </c>
      <c r="E715" s="242" t="s">
        <v>30</v>
      </c>
      <c r="F715" s="243" t="s">
        <v>924</v>
      </c>
      <c r="G715" s="241"/>
      <c r="H715" s="244">
        <v>52</v>
      </c>
      <c r="I715" s="245"/>
      <c r="J715" s="241"/>
      <c r="K715" s="241"/>
      <c r="L715" s="246"/>
      <c r="M715" s="247"/>
      <c r="N715" s="248"/>
      <c r="O715" s="248"/>
      <c r="P715" s="248"/>
      <c r="Q715" s="248"/>
      <c r="R715" s="248"/>
      <c r="S715" s="248"/>
      <c r="T715" s="249"/>
      <c r="AT715" s="250" t="s">
        <v>152</v>
      </c>
      <c r="AU715" s="250" t="s">
        <v>84</v>
      </c>
      <c r="AV715" s="12" t="s">
        <v>84</v>
      </c>
      <c r="AW715" s="12" t="s">
        <v>37</v>
      </c>
      <c r="AX715" s="12" t="s">
        <v>82</v>
      </c>
      <c r="AY715" s="250" t="s">
        <v>143</v>
      </c>
    </row>
    <row r="716" s="1" customFormat="1" ht="25.5" customHeight="1">
      <c r="B716" s="46"/>
      <c r="C716" s="217" t="s">
        <v>930</v>
      </c>
      <c r="D716" s="217" t="s">
        <v>145</v>
      </c>
      <c r="E716" s="218" t="s">
        <v>931</v>
      </c>
      <c r="F716" s="219" t="s">
        <v>932</v>
      </c>
      <c r="G716" s="220" t="s">
        <v>247</v>
      </c>
      <c r="H716" s="221">
        <v>134</v>
      </c>
      <c r="I716" s="222"/>
      <c r="J716" s="223">
        <f>ROUND(I716*H716,2)</f>
        <v>0</v>
      </c>
      <c r="K716" s="219" t="s">
        <v>149</v>
      </c>
      <c r="L716" s="72"/>
      <c r="M716" s="224" t="s">
        <v>30</v>
      </c>
      <c r="N716" s="225" t="s">
        <v>45</v>
      </c>
      <c r="O716" s="47"/>
      <c r="P716" s="226">
        <f>O716*H716</f>
        <v>0</v>
      </c>
      <c r="Q716" s="226">
        <v>0.19663</v>
      </c>
      <c r="R716" s="226">
        <f>Q716*H716</f>
        <v>26.348420000000001</v>
      </c>
      <c r="S716" s="226">
        <v>0</v>
      </c>
      <c r="T716" s="227">
        <f>S716*H716</f>
        <v>0</v>
      </c>
      <c r="AR716" s="24" t="s">
        <v>150</v>
      </c>
      <c r="AT716" s="24" t="s">
        <v>145</v>
      </c>
      <c r="AU716" s="24" t="s">
        <v>84</v>
      </c>
      <c r="AY716" s="24" t="s">
        <v>143</v>
      </c>
      <c r="BE716" s="228">
        <f>IF(N716="základní",J716,0)</f>
        <v>0</v>
      </c>
      <c r="BF716" s="228">
        <f>IF(N716="snížená",J716,0)</f>
        <v>0</v>
      </c>
      <c r="BG716" s="228">
        <f>IF(N716="zákl. přenesená",J716,0)</f>
        <v>0</v>
      </c>
      <c r="BH716" s="228">
        <f>IF(N716="sníž. přenesená",J716,0)</f>
        <v>0</v>
      </c>
      <c r="BI716" s="228">
        <f>IF(N716="nulová",J716,0)</f>
        <v>0</v>
      </c>
      <c r="BJ716" s="24" t="s">
        <v>82</v>
      </c>
      <c r="BK716" s="228">
        <f>ROUND(I716*H716,2)</f>
        <v>0</v>
      </c>
      <c r="BL716" s="24" t="s">
        <v>150</v>
      </c>
      <c r="BM716" s="24" t="s">
        <v>933</v>
      </c>
    </row>
    <row r="717" s="11" customFormat="1">
      <c r="B717" s="229"/>
      <c r="C717" s="230"/>
      <c r="D717" s="231" t="s">
        <v>152</v>
      </c>
      <c r="E717" s="232" t="s">
        <v>30</v>
      </c>
      <c r="F717" s="233" t="s">
        <v>934</v>
      </c>
      <c r="G717" s="230"/>
      <c r="H717" s="232" t="s">
        <v>30</v>
      </c>
      <c r="I717" s="234"/>
      <c r="J717" s="230"/>
      <c r="K717" s="230"/>
      <c r="L717" s="235"/>
      <c r="M717" s="236"/>
      <c r="N717" s="237"/>
      <c r="O717" s="237"/>
      <c r="P717" s="237"/>
      <c r="Q717" s="237"/>
      <c r="R717" s="237"/>
      <c r="S717" s="237"/>
      <c r="T717" s="238"/>
      <c r="AT717" s="239" t="s">
        <v>152</v>
      </c>
      <c r="AU717" s="239" t="s">
        <v>84</v>
      </c>
      <c r="AV717" s="11" t="s">
        <v>82</v>
      </c>
      <c r="AW717" s="11" t="s">
        <v>37</v>
      </c>
      <c r="AX717" s="11" t="s">
        <v>74</v>
      </c>
      <c r="AY717" s="239" t="s">
        <v>143</v>
      </c>
    </row>
    <row r="718" s="12" customFormat="1">
      <c r="B718" s="240"/>
      <c r="C718" s="241"/>
      <c r="D718" s="231" t="s">
        <v>152</v>
      </c>
      <c r="E718" s="242" t="s">
        <v>30</v>
      </c>
      <c r="F718" s="243" t="s">
        <v>935</v>
      </c>
      <c r="G718" s="241"/>
      <c r="H718" s="244">
        <v>4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AT718" s="250" t="s">
        <v>152</v>
      </c>
      <c r="AU718" s="250" t="s">
        <v>84</v>
      </c>
      <c r="AV718" s="12" t="s">
        <v>84</v>
      </c>
      <c r="AW718" s="12" t="s">
        <v>37</v>
      </c>
      <c r="AX718" s="12" t="s">
        <v>74</v>
      </c>
      <c r="AY718" s="250" t="s">
        <v>143</v>
      </c>
    </row>
    <row r="719" s="11" customFormat="1">
      <c r="B719" s="229"/>
      <c r="C719" s="230"/>
      <c r="D719" s="231" t="s">
        <v>152</v>
      </c>
      <c r="E719" s="232" t="s">
        <v>30</v>
      </c>
      <c r="F719" s="233" t="s">
        <v>936</v>
      </c>
      <c r="G719" s="230"/>
      <c r="H719" s="232" t="s">
        <v>30</v>
      </c>
      <c r="I719" s="234"/>
      <c r="J719" s="230"/>
      <c r="K719" s="230"/>
      <c r="L719" s="235"/>
      <c r="M719" s="236"/>
      <c r="N719" s="237"/>
      <c r="O719" s="237"/>
      <c r="P719" s="237"/>
      <c r="Q719" s="237"/>
      <c r="R719" s="237"/>
      <c r="S719" s="237"/>
      <c r="T719" s="238"/>
      <c r="AT719" s="239" t="s">
        <v>152</v>
      </c>
      <c r="AU719" s="239" t="s">
        <v>84</v>
      </c>
      <c r="AV719" s="11" t="s">
        <v>82</v>
      </c>
      <c r="AW719" s="11" t="s">
        <v>37</v>
      </c>
      <c r="AX719" s="11" t="s">
        <v>74</v>
      </c>
      <c r="AY719" s="239" t="s">
        <v>143</v>
      </c>
    </row>
    <row r="720" s="12" customFormat="1">
      <c r="B720" s="240"/>
      <c r="C720" s="241"/>
      <c r="D720" s="231" t="s">
        <v>152</v>
      </c>
      <c r="E720" s="242" t="s">
        <v>30</v>
      </c>
      <c r="F720" s="243" t="s">
        <v>937</v>
      </c>
      <c r="G720" s="241"/>
      <c r="H720" s="244">
        <v>130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AT720" s="250" t="s">
        <v>152</v>
      </c>
      <c r="AU720" s="250" t="s">
        <v>84</v>
      </c>
      <c r="AV720" s="12" t="s">
        <v>84</v>
      </c>
      <c r="AW720" s="12" t="s">
        <v>37</v>
      </c>
      <c r="AX720" s="12" t="s">
        <v>74</v>
      </c>
      <c r="AY720" s="250" t="s">
        <v>143</v>
      </c>
    </row>
    <row r="721" s="14" customFormat="1">
      <c r="B721" s="262"/>
      <c r="C721" s="263"/>
      <c r="D721" s="231" t="s">
        <v>152</v>
      </c>
      <c r="E721" s="264" t="s">
        <v>30</v>
      </c>
      <c r="F721" s="265" t="s">
        <v>187</v>
      </c>
      <c r="G721" s="263"/>
      <c r="H721" s="266">
        <v>134</v>
      </c>
      <c r="I721" s="267"/>
      <c r="J721" s="263"/>
      <c r="K721" s="263"/>
      <c r="L721" s="268"/>
      <c r="M721" s="269"/>
      <c r="N721" s="270"/>
      <c r="O721" s="270"/>
      <c r="P721" s="270"/>
      <c r="Q721" s="270"/>
      <c r="R721" s="270"/>
      <c r="S721" s="270"/>
      <c r="T721" s="271"/>
      <c r="AT721" s="272" t="s">
        <v>152</v>
      </c>
      <c r="AU721" s="272" t="s">
        <v>84</v>
      </c>
      <c r="AV721" s="14" t="s">
        <v>150</v>
      </c>
      <c r="AW721" s="14" t="s">
        <v>37</v>
      </c>
      <c r="AX721" s="14" t="s">
        <v>82</v>
      </c>
      <c r="AY721" s="272" t="s">
        <v>143</v>
      </c>
    </row>
    <row r="722" s="1" customFormat="1" ht="25.5" customHeight="1">
      <c r="B722" s="46"/>
      <c r="C722" s="217" t="s">
        <v>938</v>
      </c>
      <c r="D722" s="217" t="s">
        <v>145</v>
      </c>
      <c r="E722" s="218" t="s">
        <v>939</v>
      </c>
      <c r="F722" s="219" t="s">
        <v>940</v>
      </c>
      <c r="G722" s="220" t="s">
        <v>148</v>
      </c>
      <c r="H722" s="221">
        <v>4.056</v>
      </c>
      <c r="I722" s="222"/>
      <c r="J722" s="223">
        <f>ROUND(I722*H722,2)</f>
        <v>0</v>
      </c>
      <c r="K722" s="219" t="s">
        <v>149</v>
      </c>
      <c r="L722" s="72"/>
      <c r="M722" s="224" t="s">
        <v>30</v>
      </c>
      <c r="N722" s="225" t="s">
        <v>45</v>
      </c>
      <c r="O722" s="47"/>
      <c r="P722" s="226">
        <f>O722*H722</f>
        <v>0</v>
      </c>
      <c r="Q722" s="226">
        <v>2.2563399999999998</v>
      </c>
      <c r="R722" s="226">
        <f>Q722*H722</f>
        <v>9.1517150399999991</v>
      </c>
      <c r="S722" s="226">
        <v>0</v>
      </c>
      <c r="T722" s="227">
        <f>S722*H722</f>
        <v>0</v>
      </c>
      <c r="AR722" s="24" t="s">
        <v>150</v>
      </c>
      <c r="AT722" s="24" t="s">
        <v>145</v>
      </c>
      <c r="AU722" s="24" t="s">
        <v>84</v>
      </c>
      <c r="AY722" s="24" t="s">
        <v>143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24" t="s">
        <v>82</v>
      </c>
      <c r="BK722" s="228">
        <f>ROUND(I722*H722,2)</f>
        <v>0</v>
      </c>
      <c r="BL722" s="24" t="s">
        <v>150</v>
      </c>
      <c r="BM722" s="24" t="s">
        <v>941</v>
      </c>
    </row>
    <row r="723" s="11" customFormat="1">
      <c r="B723" s="229"/>
      <c r="C723" s="230"/>
      <c r="D723" s="231" t="s">
        <v>152</v>
      </c>
      <c r="E723" s="232" t="s">
        <v>30</v>
      </c>
      <c r="F723" s="233" t="s">
        <v>942</v>
      </c>
      <c r="G723" s="230"/>
      <c r="H723" s="232" t="s">
        <v>30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AT723" s="239" t="s">
        <v>152</v>
      </c>
      <c r="AU723" s="239" t="s">
        <v>84</v>
      </c>
      <c r="AV723" s="11" t="s">
        <v>82</v>
      </c>
      <c r="AW723" s="11" t="s">
        <v>37</v>
      </c>
      <c r="AX723" s="11" t="s">
        <v>74</v>
      </c>
      <c r="AY723" s="239" t="s">
        <v>143</v>
      </c>
    </row>
    <row r="724" s="12" customFormat="1">
      <c r="B724" s="240"/>
      <c r="C724" s="241"/>
      <c r="D724" s="231" t="s">
        <v>152</v>
      </c>
      <c r="E724" s="242" t="s">
        <v>30</v>
      </c>
      <c r="F724" s="243" t="s">
        <v>943</v>
      </c>
      <c r="G724" s="241"/>
      <c r="H724" s="244">
        <v>4.056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AT724" s="250" t="s">
        <v>152</v>
      </c>
      <c r="AU724" s="250" t="s">
        <v>84</v>
      </c>
      <c r="AV724" s="12" t="s">
        <v>84</v>
      </c>
      <c r="AW724" s="12" t="s">
        <v>37</v>
      </c>
      <c r="AX724" s="12" t="s">
        <v>82</v>
      </c>
      <c r="AY724" s="250" t="s">
        <v>143</v>
      </c>
    </row>
    <row r="725" s="1" customFormat="1" ht="16.5" customHeight="1">
      <c r="B725" s="46"/>
      <c r="C725" s="217" t="s">
        <v>944</v>
      </c>
      <c r="D725" s="217" t="s">
        <v>145</v>
      </c>
      <c r="E725" s="218" t="s">
        <v>945</v>
      </c>
      <c r="F725" s="219" t="s">
        <v>946</v>
      </c>
      <c r="G725" s="220" t="s">
        <v>209</v>
      </c>
      <c r="H725" s="221">
        <v>7.2000000000000002</v>
      </c>
      <c r="I725" s="222"/>
      <c r="J725" s="223">
        <f>ROUND(I725*H725,2)</f>
        <v>0</v>
      </c>
      <c r="K725" s="219" t="s">
        <v>149</v>
      </c>
      <c r="L725" s="72"/>
      <c r="M725" s="224" t="s">
        <v>30</v>
      </c>
      <c r="N725" s="225" t="s">
        <v>45</v>
      </c>
      <c r="O725" s="47"/>
      <c r="P725" s="226">
        <f>O725*H725</f>
        <v>0</v>
      </c>
      <c r="Q725" s="226">
        <v>0.013520000000000001</v>
      </c>
      <c r="R725" s="226">
        <f>Q725*H725</f>
        <v>0.097344000000000014</v>
      </c>
      <c r="S725" s="226">
        <v>0</v>
      </c>
      <c r="T725" s="227">
        <f>S725*H725</f>
        <v>0</v>
      </c>
      <c r="AR725" s="24" t="s">
        <v>150</v>
      </c>
      <c r="AT725" s="24" t="s">
        <v>145</v>
      </c>
      <c r="AU725" s="24" t="s">
        <v>84</v>
      </c>
      <c r="AY725" s="24" t="s">
        <v>143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24" t="s">
        <v>82</v>
      </c>
      <c r="BK725" s="228">
        <f>ROUND(I725*H725,2)</f>
        <v>0</v>
      </c>
      <c r="BL725" s="24" t="s">
        <v>150</v>
      </c>
      <c r="BM725" s="24" t="s">
        <v>947</v>
      </c>
    </row>
    <row r="726" s="11" customFormat="1">
      <c r="B726" s="229"/>
      <c r="C726" s="230"/>
      <c r="D726" s="231" t="s">
        <v>152</v>
      </c>
      <c r="E726" s="232" t="s">
        <v>30</v>
      </c>
      <c r="F726" s="233" t="s">
        <v>948</v>
      </c>
      <c r="G726" s="230"/>
      <c r="H726" s="232" t="s">
        <v>30</v>
      </c>
      <c r="I726" s="234"/>
      <c r="J726" s="230"/>
      <c r="K726" s="230"/>
      <c r="L726" s="235"/>
      <c r="M726" s="236"/>
      <c r="N726" s="237"/>
      <c r="O726" s="237"/>
      <c r="P726" s="237"/>
      <c r="Q726" s="237"/>
      <c r="R726" s="237"/>
      <c r="S726" s="237"/>
      <c r="T726" s="238"/>
      <c r="AT726" s="239" t="s">
        <v>152</v>
      </c>
      <c r="AU726" s="239" t="s">
        <v>84</v>
      </c>
      <c r="AV726" s="11" t="s">
        <v>82</v>
      </c>
      <c r="AW726" s="11" t="s">
        <v>37</v>
      </c>
      <c r="AX726" s="11" t="s">
        <v>74</v>
      </c>
      <c r="AY726" s="239" t="s">
        <v>143</v>
      </c>
    </row>
    <row r="727" s="12" customFormat="1">
      <c r="B727" s="240"/>
      <c r="C727" s="241"/>
      <c r="D727" s="231" t="s">
        <v>152</v>
      </c>
      <c r="E727" s="242" t="s">
        <v>30</v>
      </c>
      <c r="F727" s="243" t="s">
        <v>949</v>
      </c>
      <c r="G727" s="241"/>
      <c r="H727" s="244">
        <v>7.2000000000000002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AT727" s="250" t="s">
        <v>152</v>
      </c>
      <c r="AU727" s="250" t="s">
        <v>84</v>
      </c>
      <c r="AV727" s="12" t="s">
        <v>84</v>
      </c>
      <c r="AW727" s="12" t="s">
        <v>37</v>
      </c>
      <c r="AX727" s="12" t="s">
        <v>82</v>
      </c>
      <c r="AY727" s="250" t="s">
        <v>143</v>
      </c>
    </row>
    <row r="728" s="1" customFormat="1" ht="16.5" customHeight="1">
      <c r="B728" s="46"/>
      <c r="C728" s="217" t="s">
        <v>950</v>
      </c>
      <c r="D728" s="217" t="s">
        <v>145</v>
      </c>
      <c r="E728" s="218" t="s">
        <v>951</v>
      </c>
      <c r="F728" s="219" t="s">
        <v>952</v>
      </c>
      <c r="G728" s="220" t="s">
        <v>209</v>
      </c>
      <c r="H728" s="221">
        <v>7.2000000000000002</v>
      </c>
      <c r="I728" s="222"/>
      <c r="J728" s="223">
        <f>ROUND(I728*H728,2)</f>
        <v>0</v>
      </c>
      <c r="K728" s="219" t="s">
        <v>149</v>
      </c>
      <c r="L728" s="72"/>
      <c r="M728" s="224" t="s">
        <v>30</v>
      </c>
      <c r="N728" s="225" t="s">
        <v>45</v>
      </c>
      <c r="O728" s="47"/>
      <c r="P728" s="226">
        <f>O728*H728</f>
        <v>0</v>
      </c>
      <c r="Q728" s="226">
        <v>0</v>
      </c>
      <c r="R728" s="226">
        <f>Q728*H728</f>
        <v>0</v>
      </c>
      <c r="S728" s="226">
        <v>0</v>
      </c>
      <c r="T728" s="227">
        <f>S728*H728</f>
        <v>0</v>
      </c>
      <c r="AR728" s="24" t="s">
        <v>150</v>
      </c>
      <c r="AT728" s="24" t="s">
        <v>145</v>
      </c>
      <c r="AU728" s="24" t="s">
        <v>84</v>
      </c>
      <c r="AY728" s="24" t="s">
        <v>143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24" t="s">
        <v>82</v>
      </c>
      <c r="BK728" s="228">
        <f>ROUND(I728*H728,2)</f>
        <v>0</v>
      </c>
      <c r="BL728" s="24" t="s">
        <v>150</v>
      </c>
      <c r="BM728" s="24" t="s">
        <v>953</v>
      </c>
    </row>
    <row r="729" s="11" customFormat="1">
      <c r="B729" s="229"/>
      <c r="C729" s="230"/>
      <c r="D729" s="231" t="s">
        <v>152</v>
      </c>
      <c r="E729" s="232" t="s">
        <v>30</v>
      </c>
      <c r="F729" s="233" t="s">
        <v>948</v>
      </c>
      <c r="G729" s="230"/>
      <c r="H729" s="232" t="s">
        <v>30</v>
      </c>
      <c r="I729" s="234"/>
      <c r="J729" s="230"/>
      <c r="K729" s="230"/>
      <c r="L729" s="235"/>
      <c r="M729" s="236"/>
      <c r="N729" s="237"/>
      <c r="O729" s="237"/>
      <c r="P729" s="237"/>
      <c r="Q729" s="237"/>
      <c r="R729" s="237"/>
      <c r="S729" s="237"/>
      <c r="T729" s="238"/>
      <c r="AT729" s="239" t="s">
        <v>152</v>
      </c>
      <c r="AU729" s="239" t="s">
        <v>84</v>
      </c>
      <c r="AV729" s="11" t="s">
        <v>82</v>
      </c>
      <c r="AW729" s="11" t="s">
        <v>37</v>
      </c>
      <c r="AX729" s="11" t="s">
        <v>74</v>
      </c>
      <c r="AY729" s="239" t="s">
        <v>143</v>
      </c>
    </row>
    <row r="730" s="12" customFormat="1">
      <c r="B730" s="240"/>
      <c r="C730" s="241"/>
      <c r="D730" s="231" t="s">
        <v>152</v>
      </c>
      <c r="E730" s="242" t="s">
        <v>30</v>
      </c>
      <c r="F730" s="243" t="s">
        <v>954</v>
      </c>
      <c r="G730" s="241"/>
      <c r="H730" s="244">
        <v>7.2000000000000002</v>
      </c>
      <c r="I730" s="245"/>
      <c r="J730" s="241"/>
      <c r="K730" s="241"/>
      <c r="L730" s="246"/>
      <c r="M730" s="247"/>
      <c r="N730" s="248"/>
      <c r="O730" s="248"/>
      <c r="P730" s="248"/>
      <c r="Q730" s="248"/>
      <c r="R730" s="248"/>
      <c r="S730" s="248"/>
      <c r="T730" s="249"/>
      <c r="AT730" s="250" t="s">
        <v>152</v>
      </c>
      <c r="AU730" s="250" t="s">
        <v>84</v>
      </c>
      <c r="AV730" s="12" t="s">
        <v>84</v>
      </c>
      <c r="AW730" s="12" t="s">
        <v>37</v>
      </c>
      <c r="AX730" s="12" t="s">
        <v>82</v>
      </c>
      <c r="AY730" s="250" t="s">
        <v>143</v>
      </c>
    </row>
    <row r="731" s="1" customFormat="1" ht="16.5" customHeight="1">
      <c r="B731" s="46"/>
      <c r="C731" s="217" t="s">
        <v>955</v>
      </c>
      <c r="D731" s="217" t="s">
        <v>145</v>
      </c>
      <c r="E731" s="218" t="s">
        <v>956</v>
      </c>
      <c r="F731" s="219" t="s">
        <v>957</v>
      </c>
      <c r="G731" s="220" t="s">
        <v>148</v>
      </c>
      <c r="H731" s="221">
        <v>0.20000000000000001</v>
      </c>
      <c r="I731" s="222"/>
      <c r="J731" s="223">
        <f>ROUND(I731*H731,2)</f>
        <v>0</v>
      </c>
      <c r="K731" s="219" t="s">
        <v>30</v>
      </c>
      <c r="L731" s="72"/>
      <c r="M731" s="224" t="s">
        <v>30</v>
      </c>
      <c r="N731" s="225" t="s">
        <v>45</v>
      </c>
      <c r="O731" s="47"/>
      <c r="P731" s="226">
        <f>O731*H731</f>
        <v>0</v>
      </c>
      <c r="Q731" s="226">
        <v>0</v>
      </c>
      <c r="R731" s="226">
        <f>Q731*H731</f>
        <v>0</v>
      </c>
      <c r="S731" s="226">
        <v>0</v>
      </c>
      <c r="T731" s="227">
        <f>S731*H731</f>
        <v>0</v>
      </c>
      <c r="AR731" s="24" t="s">
        <v>150</v>
      </c>
      <c r="AT731" s="24" t="s">
        <v>145</v>
      </c>
      <c r="AU731" s="24" t="s">
        <v>84</v>
      </c>
      <c r="AY731" s="24" t="s">
        <v>143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24" t="s">
        <v>82</v>
      </c>
      <c r="BK731" s="228">
        <f>ROUND(I731*H731,2)</f>
        <v>0</v>
      </c>
      <c r="BL731" s="24" t="s">
        <v>150</v>
      </c>
      <c r="BM731" s="24" t="s">
        <v>958</v>
      </c>
    </row>
    <row r="732" s="1" customFormat="1" ht="25.5" customHeight="1">
      <c r="B732" s="46"/>
      <c r="C732" s="217" t="s">
        <v>959</v>
      </c>
      <c r="D732" s="217" t="s">
        <v>145</v>
      </c>
      <c r="E732" s="218" t="s">
        <v>960</v>
      </c>
      <c r="F732" s="219" t="s">
        <v>961</v>
      </c>
      <c r="G732" s="220" t="s">
        <v>148</v>
      </c>
      <c r="H732" s="221">
        <v>0.40000000000000002</v>
      </c>
      <c r="I732" s="222"/>
      <c r="J732" s="223">
        <f>ROUND(I732*H732,2)</f>
        <v>0</v>
      </c>
      <c r="K732" s="219" t="s">
        <v>149</v>
      </c>
      <c r="L732" s="72"/>
      <c r="M732" s="224" t="s">
        <v>30</v>
      </c>
      <c r="N732" s="225" t="s">
        <v>45</v>
      </c>
      <c r="O732" s="47"/>
      <c r="P732" s="226">
        <f>O732*H732</f>
        <v>0</v>
      </c>
      <c r="Q732" s="226">
        <v>2.45329</v>
      </c>
      <c r="R732" s="226">
        <f>Q732*H732</f>
        <v>0.98131600000000008</v>
      </c>
      <c r="S732" s="226">
        <v>0</v>
      </c>
      <c r="T732" s="227">
        <f>S732*H732</f>
        <v>0</v>
      </c>
      <c r="AR732" s="24" t="s">
        <v>150</v>
      </c>
      <c r="AT732" s="24" t="s">
        <v>145</v>
      </c>
      <c r="AU732" s="24" t="s">
        <v>84</v>
      </c>
      <c r="AY732" s="24" t="s">
        <v>143</v>
      </c>
      <c r="BE732" s="228">
        <f>IF(N732="základní",J732,0)</f>
        <v>0</v>
      </c>
      <c r="BF732" s="228">
        <f>IF(N732="snížená",J732,0)</f>
        <v>0</v>
      </c>
      <c r="BG732" s="228">
        <f>IF(N732="zákl. přenesená",J732,0)</f>
        <v>0</v>
      </c>
      <c r="BH732" s="228">
        <f>IF(N732="sníž. přenesená",J732,0)</f>
        <v>0</v>
      </c>
      <c r="BI732" s="228">
        <f>IF(N732="nulová",J732,0)</f>
        <v>0</v>
      </c>
      <c r="BJ732" s="24" t="s">
        <v>82</v>
      </c>
      <c r="BK732" s="228">
        <f>ROUND(I732*H732,2)</f>
        <v>0</v>
      </c>
      <c r="BL732" s="24" t="s">
        <v>150</v>
      </c>
      <c r="BM732" s="24" t="s">
        <v>962</v>
      </c>
    </row>
    <row r="733" s="11" customFormat="1">
      <c r="B733" s="229"/>
      <c r="C733" s="230"/>
      <c r="D733" s="231" t="s">
        <v>152</v>
      </c>
      <c r="E733" s="232" t="s">
        <v>30</v>
      </c>
      <c r="F733" s="233" t="s">
        <v>963</v>
      </c>
      <c r="G733" s="230"/>
      <c r="H733" s="232" t="s">
        <v>30</v>
      </c>
      <c r="I733" s="234"/>
      <c r="J733" s="230"/>
      <c r="K733" s="230"/>
      <c r="L733" s="235"/>
      <c r="M733" s="236"/>
      <c r="N733" s="237"/>
      <c r="O733" s="237"/>
      <c r="P733" s="237"/>
      <c r="Q733" s="237"/>
      <c r="R733" s="237"/>
      <c r="S733" s="237"/>
      <c r="T733" s="238"/>
      <c r="AT733" s="239" t="s">
        <v>152</v>
      </c>
      <c r="AU733" s="239" t="s">
        <v>84</v>
      </c>
      <c r="AV733" s="11" t="s">
        <v>82</v>
      </c>
      <c r="AW733" s="11" t="s">
        <v>37</v>
      </c>
      <c r="AX733" s="11" t="s">
        <v>74</v>
      </c>
      <c r="AY733" s="239" t="s">
        <v>143</v>
      </c>
    </row>
    <row r="734" s="11" customFormat="1">
      <c r="B734" s="229"/>
      <c r="C734" s="230"/>
      <c r="D734" s="231" t="s">
        <v>152</v>
      </c>
      <c r="E734" s="232" t="s">
        <v>30</v>
      </c>
      <c r="F734" s="233" t="s">
        <v>964</v>
      </c>
      <c r="G734" s="230"/>
      <c r="H734" s="232" t="s">
        <v>30</v>
      </c>
      <c r="I734" s="234"/>
      <c r="J734" s="230"/>
      <c r="K734" s="230"/>
      <c r="L734" s="235"/>
      <c r="M734" s="236"/>
      <c r="N734" s="237"/>
      <c r="O734" s="237"/>
      <c r="P734" s="237"/>
      <c r="Q734" s="237"/>
      <c r="R734" s="237"/>
      <c r="S734" s="237"/>
      <c r="T734" s="238"/>
      <c r="AT734" s="239" t="s">
        <v>152</v>
      </c>
      <c r="AU734" s="239" t="s">
        <v>84</v>
      </c>
      <c r="AV734" s="11" t="s">
        <v>82</v>
      </c>
      <c r="AW734" s="11" t="s">
        <v>37</v>
      </c>
      <c r="AX734" s="11" t="s">
        <v>74</v>
      </c>
      <c r="AY734" s="239" t="s">
        <v>143</v>
      </c>
    </row>
    <row r="735" s="12" customFormat="1">
      <c r="B735" s="240"/>
      <c r="C735" s="241"/>
      <c r="D735" s="231" t="s">
        <v>152</v>
      </c>
      <c r="E735" s="242" t="s">
        <v>30</v>
      </c>
      <c r="F735" s="243" t="s">
        <v>965</v>
      </c>
      <c r="G735" s="241"/>
      <c r="H735" s="244">
        <v>0.40000000000000002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AT735" s="250" t="s">
        <v>152</v>
      </c>
      <c r="AU735" s="250" t="s">
        <v>84</v>
      </c>
      <c r="AV735" s="12" t="s">
        <v>84</v>
      </c>
      <c r="AW735" s="12" t="s">
        <v>37</v>
      </c>
      <c r="AX735" s="12" t="s">
        <v>82</v>
      </c>
      <c r="AY735" s="250" t="s">
        <v>143</v>
      </c>
    </row>
    <row r="736" s="1" customFormat="1" ht="16.5" customHeight="1">
      <c r="B736" s="46"/>
      <c r="C736" s="217" t="s">
        <v>966</v>
      </c>
      <c r="D736" s="217" t="s">
        <v>145</v>
      </c>
      <c r="E736" s="218" t="s">
        <v>967</v>
      </c>
      <c r="F736" s="219" t="s">
        <v>968</v>
      </c>
      <c r="G736" s="220" t="s">
        <v>209</v>
      </c>
      <c r="H736" s="221">
        <v>3</v>
      </c>
      <c r="I736" s="222"/>
      <c r="J736" s="223">
        <f>ROUND(I736*H736,2)</f>
        <v>0</v>
      </c>
      <c r="K736" s="219" t="s">
        <v>149</v>
      </c>
      <c r="L736" s="72"/>
      <c r="M736" s="224" t="s">
        <v>30</v>
      </c>
      <c r="N736" s="225" t="s">
        <v>45</v>
      </c>
      <c r="O736" s="47"/>
      <c r="P736" s="226">
        <f>O736*H736</f>
        <v>0</v>
      </c>
      <c r="Q736" s="226">
        <v>0.014630000000000001</v>
      </c>
      <c r="R736" s="226">
        <f>Q736*H736</f>
        <v>0.043889999999999998</v>
      </c>
      <c r="S736" s="226">
        <v>0</v>
      </c>
      <c r="T736" s="227">
        <f>S736*H736</f>
        <v>0</v>
      </c>
      <c r="AR736" s="24" t="s">
        <v>150</v>
      </c>
      <c r="AT736" s="24" t="s">
        <v>145</v>
      </c>
      <c r="AU736" s="24" t="s">
        <v>84</v>
      </c>
      <c r="AY736" s="24" t="s">
        <v>143</v>
      </c>
      <c r="BE736" s="228">
        <f>IF(N736="základní",J736,0)</f>
        <v>0</v>
      </c>
      <c r="BF736" s="228">
        <f>IF(N736="snížená",J736,0)</f>
        <v>0</v>
      </c>
      <c r="BG736" s="228">
        <f>IF(N736="zákl. přenesená",J736,0)</f>
        <v>0</v>
      </c>
      <c r="BH736" s="228">
        <f>IF(N736="sníž. přenesená",J736,0)</f>
        <v>0</v>
      </c>
      <c r="BI736" s="228">
        <f>IF(N736="nulová",J736,0)</f>
        <v>0</v>
      </c>
      <c r="BJ736" s="24" t="s">
        <v>82</v>
      </c>
      <c r="BK736" s="228">
        <f>ROUND(I736*H736,2)</f>
        <v>0</v>
      </c>
      <c r="BL736" s="24" t="s">
        <v>150</v>
      </c>
      <c r="BM736" s="24" t="s">
        <v>969</v>
      </c>
    </row>
    <row r="737" s="11" customFormat="1">
      <c r="B737" s="229"/>
      <c r="C737" s="230"/>
      <c r="D737" s="231" t="s">
        <v>152</v>
      </c>
      <c r="E737" s="232" t="s">
        <v>30</v>
      </c>
      <c r="F737" s="233" t="s">
        <v>963</v>
      </c>
      <c r="G737" s="230"/>
      <c r="H737" s="232" t="s">
        <v>30</v>
      </c>
      <c r="I737" s="234"/>
      <c r="J737" s="230"/>
      <c r="K737" s="230"/>
      <c r="L737" s="235"/>
      <c r="M737" s="236"/>
      <c r="N737" s="237"/>
      <c r="O737" s="237"/>
      <c r="P737" s="237"/>
      <c r="Q737" s="237"/>
      <c r="R737" s="237"/>
      <c r="S737" s="237"/>
      <c r="T737" s="238"/>
      <c r="AT737" s="239" t="s">
        <v>152</v>
      </c>
      <c r="AU737" s="239" t="s">
        <v>84</v>
      </c>
      <c r="AV737" s="11" t="s">
        <v>82</v>
      </c>
      <c r="AW737" s="11" t="s">
        <v>37</v>
      </c>
      <c r="AX737" s="11" t="s">
        <v>74</v>
      </c>
      <c r="AY737" s="239" t="s">
        <v>143</v>
      </c>
    </row>
    <row r="738" s="11" customFormat="1">
      <c r="B738" s="229"/>
      <c r="C738" s="230"/>
      <c r="D738" s="231" t="s">
        <v>152</v>
      </c>
      <c r="E738" s="232" t="s">
        <v>30</v>
      </c>
      <c r="F738" s="233" t="s">
        <v>964</v>
      </c>
      <c r="G738" s="230"/>
      <c r="H738" s="232" t="s">
        <v>30</v>
      </c>
      <c r="I738" s="234"/>
      <c r="J738" s="230"/>
      <c r="K738" s="230"/>
      <c r="L738" s="235"/>
      <c r="M738" s="236"/>
      <c r="N738" s="237"/>
      <c r="O738" s="237"/>
      <c r="P738" s="237"/>
      <c r="Q738" s="237"/>
      <c r="R738" s="237"/>
      <c r="S738" s="237"/>
      <c r="T738" s="238"/>
      <c r="AT738" s="239" t="s">
        <v>152</v>
      </c>
      <c r="AU738" s="239" t="s">
        <v>84</v>
      </c>
      <c r="AV738" s="11" t="s">
        <v>82</v>
      </c>
      <c r="AW738" s="11" t="s">
        <v>37</v>
      </c>
      <c r="AX738" s="11" t="s">
        <v>74</v>
      </c>
      <c r="AY738" s="239" t="s">
        <v>143</v>
      </c>
    </row>
    <row r="739" s="12" customFormat="1">
      <c r="B739" s="240"/>
      <c r="C739" s="241"/>
      <c r="D739" s="231" t="s">
        <v>152</v>
      </c>
      <c r="E739" s="242" t="s">
        <v>30</v>
      </c>
      <c r="F739" s="243" t="s">
        <v>970</v>
      </c>
      <c r="G739" s="241"/>
      <c r="H739" s="244">
        <v>1.7749999999999999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AT739" s="250" t="s">
        <v>152</v>
      </c>
      <c r="AU739" s="250" t="s">
        <v>84</v>
      </c>
      <c r="AV739" s="12" t="s">
        <v>84</v>
      </c>
      <c r="AW739" s="12" t="s">
        <v>37</v>
      </c>
      <c r="AX739" s="12" t="s">
        <v>74</v>
      </c>
      <c r="AY739" s="250" t="s">
        <v>143</v>
      </c>
    </row>
    <row r="740" s="12" customFormat="1">
      <c r="B740" s="240"/>
      <c r="C740" s="241"/>
      <c r="D740" s="231" t="s">
        <v>152</v>
      </c>
      <c r="E740" s="242" t="s">
        <v>30</v>
      </c>
      <c r="F740" s="243" t="s">
        <v>971</v>
      </c>
      <c r="G740" s="241"/>
      <c r="H740" s="244">
        <v>1.2250000000000001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AT740" s="250" t="s">
        <v>152</v>
      </c>
      <c r="AU740" s="250" t="s">
        <v>84</v>
      </c>
      <c r="AV740" s="12" t="s">
        <v>84</v>
      </c>
      <c r="AW740" s="12" t="s">
        <v>37</v>
      </c>
      <c r="AX740" s="12" t="s">
        <v>74</v>
      </c>
      <c r="AY740" s="250" t="s">
        <v>143</v>
      </c>
    </row>
    <row r="741" s="14" customFormat="1">
      <c r="B741" s="262"/>
      <c r="C741" s="263"/>
      <c r="D741" s="231" t="s">
        <v>152</v>
      </c>
      <c r="E741" s="264" t="s">
        <v>30</v>
      </c>
      <c r="F741" s="265" t="s">
        <v>187</v>
      </c>
      <c r="G741" s="263"/>
      <c r="H741" s="266">
        <v>3</v>
      </c>
      <c r="I741" s="267"/>
      <c r="J741" s="263"/>
      <c r="K741" s="263"/>
      <c r="L741" s="268"/>
      <c r="M741" s="269"/>
      <c r="N741" s="270"/>
      <c r="O741" s="270"/>
      <c r="P741" s="270"/>
      <c r="Q741" s="270"/>
      <c r="R741" s="270"/>
      <c r="S741" s="270"/>
      <c r="T741" s="271"/>
      <c r="AT741" s="272" t="s">
        <v>152</v>
      </c>
      <c r="AU741" s="272" t="s">
        <v>84</v>
      </c>
      <c r="AV741" s="14" t="s">
        <v>150</v>
      </c>
      <c r="AW741" s="14" t="s">
        <v>37</v>
      </c>
      <c r="AX741" s="14" t="s">
        <v>82</v>
      </c>
      <c r="AY741" s="272" t="s">
        <v>143</v>
      </c>
    </row>
    <row r="742" s="1" customFormat="1" ht="16.5" customHeight="1">
      <c r="B742" s="46"/>
      <c r="C742" s="217" t="s">
        <v>972</v>
      </c>
      <c r="D742" s="217" t="s">
        <v>145</v>
      </c>
      <c r="E742" s="218" t="s">
        <v>973</v>
      </c>
      <c r="F742" s="219" t="s">
        <v>974</v>
      </c>
      <c r="G742" s="220" t="s">
        <v>209</v>
      </c>
      <c r="H742" s="221">
        <v>3</v>
      </c>
      <c r="I742" s="222"/>
      <c r="J742" s="223">
        <f>ROUND(I742*H742,2)</f>
        <v>0</v>
      </c>
      <c r="K742" s="219" t="s">
        <v>149</v>
      </c>
      <c r="L742" s="72"/>
      <c r="M742" s="224" t="s">
        <v>30</v>
      </c>
      <c r="N742" s="225" t="s">
        <v>45</v>
      </c>
      <c r="O742" s="47"/>
      <c r="P742" s="226">
        <f>O742*H742</f>
        <v>0</v>
      </c>
      <c r="Q742" s="226">
        <v>0</v>
      </c>
      <c r="R742" s="226">
        <f>Q742*H742</f>
        <v>0</v>
      </c>
      <c r="S742" s="226">
        <v>0</v>
      </c>
      <c r="T742" s="227">
        <f>S742*H742</f>
        <v>0</v>
      </c>
      <c r="AR742" s="24" t="s">
        <v>150</v>
      </c>
      <c r="AT742" s="24" t="s">
        <v>145</v>
      </c>
      <c r="AU742" s="24" t="s">
        <v>84</v>
      </c>
      <c r="AY742" s="24" t="s">
        <v>143</v>
      </c>
      <c r="BE742" s="228">
        <f>IF(N742="základní",J742,0)</f>
        <v>0</v>
      </c>
      <c r="BF742" s="228">
        <f>IF(N742="snížená",J742,0)</f>
        <v>0</v>
      </c>
      <c r="BG742" s="228">
        <f>IF(N742="zákl. přenesená",J742,0)</f>
        <v>0</v>
      </c>
      <c r="BH742" s="228">
        <f>IF(N742="sníž. přenesená",J742,0)</f>
        <v>0</v>
      </c>
      <c r="BI742" s="228">
        <f>IF(N742="nulová",J742,0)</f>
        <v>0</v>
      </c>
      <c r="BJ742" s="24" t="s">
        <v>82</v>
      </c>
      <c r="BK742" s="228">
        <f>ROUND(I742*H742,2)</f>
        <v>0</v>
      </c>
      <c r="BL742" s="24" t="s">
        <v>150</v>
      </c>
      <c r="BM742" s="24" t="s">
        <v>975</v>
      </c>
    </row>
    <row r="743" s="1" customFormat="1" ht="16.5" customHeight="1">
      <c r="B743" s="46"/>
      <c r="C743" s="217" t="s">
        <v>976</v>
      </c>
      <c r="D743" s="217" t="s">
        <v>145</v>
      </c>
      <c r="E743" s="218" t="s">
        <v>977</v>
      </c>
      <c r="F743" s="219" t="s">
        <v>978</v>
      </c>
      <c r="G743" s="220" t="s">
        <v>209</v>
      </c>
      <c r="H743" s="221">
        <v>7</v>
      </c>
      <c r="I743" s="222"/>
      <c r="J743" s="223">
        <f>ROUND(I743*H743,2)</f>
        <v>0</v>
      </c>
      <c r="K743" s="219" t="s">
        <v>149</v>
      </c>
      <c r="L743" s="72"/>
      <c r="M743" s="224" t="s">
        <v>30</v>
      </c>
      <c r="N743" s="225" t="s">
        <v>45</v>
      </c>
      <c r="O743" s="47"/>
      <c r="P743" s="226">
        <f>O743*H743</f>
        <v>0</v>
      </c>
      <c r="Q743" s="226">
        <v>0</v>
      </c>
      <c r="R743" s="226">
        <f>Q743*H743</f>
        <v>0</v>
      </c>
      <c r="S743" s="226">
        <v>0</v>
      </c>
      <c r="T743" s="227">
        <f>S743*H743</f>
        <v>0</v>
      </c>
      <c r="AR743" s="24" t="s">
        <v>150</v>
      </c>
      <c r="AT743" s="24" t="s">
        <v>145</v>
      </c>
      <c r="AU743" s="24" t="s">
        <v>84</v>
      </c>
      <c r="AY743" s="24" t="s">
        <v>143</v>
      </c>
      <c r="BE743" s="228">
        <f>IF(N743="základní",J743,0)</f>
        <v>0</v>
      </c>
      <c r="BF743" s="228">
        <f>IF(N743="snížená",J743,0)</f>
        <v>0</v>
      </c>
      <c r="BG743" s="228">
        <f>IF(N743="zákl. přenesená",J743,0)</f>
        <v>0</v>
      </c>
      <c r="BH743" s="228">
        <f>IF(N743="sníž. přenesená",J743,0)</f>
        <v>0</v>
      </c>
      <c r="BI743" s="228">
        <f>IF(N743="nulová",J743,0)</f>
        <v>0</v>
      </c>
      <c r="BJ743" s="24" t="s">
        <v>82</v>
      </c>
      <c r="BK743" s="228">
        <f>ROUND(I743*H743,2)</f>
        <v>0</v>
      </c>
      <c r="BL743" s="24" t="s">
        <v>150</v>
      </c>
      <c r="BM743" s="24" t="s">
        <v>979</v>
      </c>
    </row>
    <row r="744" s="11" customFormat="1">
      <c r="B744" s="229"/>
      <c r="C744" s="230"/>
      <c r="D744" s="231" t="s">
        <v>152</v>
      </c>
      <c r="E744" s="232" t="s">
        <v>30</v>
      </c>
      <c r="F744" s="233" t="s">
        <v>963</v>
      </c>
      <c r="G744" s="230"/>
      <c r="H744" s="232" t="s">
        <v>30</v>
      </c>
      <c r="I744" s="234"/>
      <c r="J744" s="230"/>
      <c r="K744" s="230"/>
      <c r="L744" s="235"/>
      <c r="M744" s="236"/>
      <c r="N744" s="237"/>
      <c r="O744" s="237"/>
      <c r="P744" s="237"/>
      <c r="Q744" s="237"/>
      <c r="R744" s="237"/>
      <c r="S744" s="237"/>
      <c r="T744" s="238"/>
      <c r="AT744" s="239" t="s">
        <v>152</v>
      </c>
      <c r="AU744" s="239" t="s">
        <v>84</v>
      </c>
      <c r="AV744" s="11" t="s">
        <v>82</v>
      </c>
      <c r="AW744" s="11" t="s">
        <v>37</v>
      </c>
      <c r="AX744" s="11" t="s">
        <v>74</v>
      </c>
      <c r="AY744" s="239" t="s">
        <v>143</v>
      </c>
    </row>
    <row r="745" s="11" customFormat="1">
      <c r="B745" s="229"/>
      <c r="C745" s="230"/>
      <c r="D745" s="231" t="s">
        <v>152</v>
      </c>
      <c r="E745" s="232" t="s">
        <v>30</v>
      </c>
      <c r="F745" s="233" t="s">
        <v>980</v>
      </c>
      <c r="G745" s="230"/>
      <c r="H745" s="232" t="s">
        <v>30</v>
      </c>
      <c r="I745" s="234"/>
      <c r="J745" s="230"/>
      <c r="K745" s="230"/>
      <c r="L745" s="235"/>
      <c r="M745" s="236"/>
      <c r="N745" s="237"/>
      <c r="O745" s="237"/>
      <c r="P745" s="237"/>
      <c r="Q745" s="237"/>
      <c r="R745" s="237"/>
      <c r="S745" s="237"/>
      <c r="T745" s="238"/>
      <c r="AT745" s="239" t="s">
        <v>152</v>
      </c>
      <c r="AU745" s="239" t="s">
        <v>84</v>
      </c>
      <c r="AV745" s="11" t="s">
        <v>82</v>
      </c>
      <c r="AW745" s="11" t="s">
        <v>37</v>
      </c>
      <c r="AX745" s="11" t="s">
        <v>74</v>
      </c>
      <c r="AY745" s="239" t="s">
        <v>143</v>
      </c>
    </row>
    <row r="746" s="12" customFormat="1">
      <c r="B746" s="240"/>
      <c r="C746" s="241"/>
      <c r="D746" s="231" t="s">
        <v>152</v>
      </c>
      <c r="E746" s="242" t="s">
        <v>30</v>
      </c>
      <c r="F746" s="243" t="s">
        <v>981</v>
      </c>
      <c r="G746" s="241"/>
      <c r="H746" s="244">
        <v>7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AT746" s="250" t="s">
        <v>152</v>
      </c>
      <c r="AU746" s="250" t="s">
        <v>84</v>
      </c>
      <c r="AV746" s="12" t="s">
        <v>84</v>
      </c>
      <c r="AW746" s="12" t="s">
        <v>37</v>
      </c>
      <c r="AX746" s="12" t="s">
        <v>82</v>
      </c>
      <c r="AY746" s="250" t="s">
        <v>143</v>
      </c>
    </row>
    <row r="747" s="1" customFormat="1" ht="16.5" customHeight="1">
      <c r="B747" s="46"/>
      <c r="C747" s="217" t="s">
        <v>982</v>
      </c>
      <c r="D747" s="217" t="s">
        <v>145</v>
      </c>
      <c r="E747" s="218" t="s">
        <v>983</v>
      </c>
      <c r="F747" s="219" t="s">
        <v>984</v>
      </c>
      <c r="G747" s="220" t="s">
        <v>209</v>
      </c>
      <c r="H747" s="221">
        <v>1.3999999999999999</v>
      </c>
      <c r="I747" s="222"/>
      <c r="J747" s="223">
        <f>ROUND(I747*H747,2)</f>
        <v>0</v>
      </c>
      <c r="K747" s="219" t="s">
        <v>30</v>
      </c>
      <c r="L747" s="72"/>
      <c r="M747" s="224" t="s">
        <v>30</v>
      </c>
      <c r="N747" s="225" t="s">
        <v>45</v>
      </c>
      <c r="O747" s="47"/>
      <c r="P747" s="226">
        <f>O747*H747</f>
        <v>0</v>
      </c>
      <c r="Q747" s="226">
        <v>0.093359999999999999</v>
      </c>
      <c r="R747" s="226">
        <f>Q747*H747</f>
        <v>0.13070399999999999</v>
      </c>
      <c r="S747" s="226">
        <v>0</v>
      </c>
      <c r="T747" s="227">
        <f>S747*H747</f>
        <v>0</v>
      </c>
      <c r="AR747" s="24" t="s">
        <v>150</v>
      </c>
      <c r="AT747" s="24" t="s">
        <v>145</v>
      </c>
      <c r="AU747" s="24" t="s">
        <v>84</v>
      </c>
      <c r="AY747" s="24" t="s">
        <v>143</v>
      </c>
      <c r="BE747" s="228">
        <f>IF(N747="základní",J747,0)</f>
        <v>0</v>
      </c>
      <c r="BF747" s="228">
        <f>IF(N747="snížená",J747,0)</f>
        <v>0</v>
      </c>
      <c r="BG747" s="228">
        <f>IF(N747="zákl. přenesená",J747,0)</f>
        <v>0</v>
      </c>
      <c r="BH747" s="228">
        <f>IF(N747="sníž. přenesená",J747,0)</f>
        <v>0</v>
      </c>
      <c r="BI747" s="228">
        <f>IF(N747="nulová",J747,0)</f>
        <v>0</v>
      </c>
      <c r="BJ747" s="24" t="s">
        <v>82</v>
      </c>
      <c r="BK747" s="228">
        <f>ROUND(I747*H747,2)</f>
        <v>0</v>
      </c>
      <c r="BL747" s="24" t="s">
        <v>150</v>
      </c>
      <c r="BM747" s="24" t="s">
        <v>985</v>
      </c>
    </row>
    <row r="748" s="11" customFormat="1">
      <c r="B748" s="229"/>
      <c r="C748" s="230"/>
      <c r="D748" s="231" t="s">
        <v>152</v>
      </c>
      <c r="E748" s="232" t="s">
        <v>30</v>
      </c>
      <c r="F748" s="233" t="s">
        <v>963</v>
      </c>
      <c r="G748" s="230"/>
      <c r="H748" s="232" t="s">
        <v>30</v>
      </c>
      <c r="I748" s="234"/>
      <c r="J748" s="230"/>
      <c r="K748" s="230"/>
      <c r="L748" s="235"/>
      <c r="M748" s="236"/>
      <c r="N748" s="237"/>
      <c r="O748" s="237"/>
      <c r="P748" s="237"/>
      <c r="Q748" s="237"/>
      <c r="R748" s="237"/>
      <c r="S748" s="237"/>
      <c r="T748" s="238"/>
      <c r="AT748" s="239" t="s">
        <v>152</v>
      </c>
      <c r="AU748" s="239" t="s">
        <v>84</v>
      </c>
      <c r="AV748" s="11" t="s">
        <v>82</v>
      </c>
      <c r="AW748" s="11" t="s">
        <v>37</v>
      </c>
      <c r="AX748" s="11" t="s">
        <v>74</v>
      </c>
      <c r="AY748" s="239" t="s">
        <v>143</v>
      </c>
    </row>
    <row r="749" s="11" customFormat="1">
      <c r="B749" s="229"/>
      <c r="C749" s="230"/>
      <c r="D749" s="231" t="s">
        <v>152</v>
      </c>
      <c r="E749" s="232" t="s">
        <v>30</v>
      </c>
      <c r="F749" s="233" t="s">
        <v>986</v>
      </c>
      <c r="G749" s="230"/>
      <c r="H749" s="232" t="s">
        <v>30</v>
      </c>
      <c r="I749" s="234"/>
      <c r="J749" s="230"/>
      <c r="K749" s="230"/>
      <c r="L749" s="235"/>
      <c r="M749" s="236"/>
      <c r="N749" s="237"/>
      <c r="O749" s="237"/>
      <c r="P749" s="237"/>
      <c r="Q749" s="237"/>
      <c r="R749" s="237"/>
      <c r="S749" s="237"/>
      <c r="T749" s="238"/>
      <c r="AT749" s="239" t="s">
        <v>152</v>
      </c>
      <c r="AU749" s="239" t="s">
        <v>84</v>
      </c>
      <c r="AV749" s="11" t="s">
        <v>82</v>
      </c>
      <c r="AW749" s="11" t="s">
        <v>37</v>
      </c>
      <c r="AX749" s="11" t="s">
        <v>74</v>
      </c>
      <c r="AY749" s="239" t="s">
        <v>143</v>
      </c>
    </row>
    <row r="750" s="12" customFormat="1">
      <c r="B750" s="240"/>
      <c r="C750" s="241"/>
      <c r="D750" s="231" t="s">
        <v>152</v>
      </c>
      <c r="E750" s="242" t="s">
        <v>30</v>
      </c>
      <c r="F750" s="243" t="s">
        <v>987</v>
      </c>
      <c r="G750" s="241"/>
      <c r="H750" s="244">
        <v>1.3999999999999999</v>
      </c>
      <c r="I750" s="245"/>
      <c r="J750" s="241"/>
      <c r="K750" s="241"/>
      <c r="L750" s="246"/>
      <c r="M750" s="247"/>
      <c r="N750" s="248"/>
      <c r="O750" s="248"/>
      <c r="P750" s="248"/>
      <c r="Q750" s="248"/>
      <c r="R750" s="248"/>
      <c r="S750" s="248"/>
      <c r="T750" s="249"/>
      <c r="AT750" s="250" t="s">
        <v>152</v>
      </c>
      <c r="AU750" s="250" t="s">
        <v>84</v>
      </c>
      <c r="AV750" s="12" t="s">
        <v>84</v>
      </c>
      <c r="AW750" s="12" t="s">
        <v>37</v>
      </c>
      <c r="AX750" s="12" t="s">
        <v>82</v>
      </c>
      <c r="AY750" s="250" t="s">
        <v>143</v>
      </c>
    </row>
    <row r="751" s="1" customFormat="1" ht="16.5" customHeight="1">
      <c r="B751" s="46"/>
      <c r="C751" s="217" t="s">
        <v>988</v>
      </c>
      <c r="D751" s="217" t="s">
        <v>145</v>
      </c>
      <c r="E751" s="218" t="s">
        <v>989</v>
      </c>
      <c r="F751" s="219" t="s">
        <v>990</v>
      </c>
      <c r="G751" s="220" t="s">
        <v>209</v>
      </c>
      <c r="H751" s="221">
        <v>7</v>
      </c>
      <c r="I751" s="222"/>
      <c r="J751" s="223">
        <f>ROUND(I751*H751,2)</f>
        <v>0</v>
      </c>
      <c r="K751" s="219" t="s">
        <v>149</v>
      </c>
      <c r="L751" s="72"/>
      <c r="M751" s="224" t="s">
        <v>30</v>
      </c>
      <c r="N751" s="225" t="s">
        <v>45</v>
      </c>
      <c r="O751" s="47"/>
      <c r="P751" s="226">
        <f>O751*H751</f>
        <v>0</v>
      </c>
      <c r="Q751" s="226">
        <v>0.00036000000000000002</v>
      </c>
      <c r="R751" s="226">
        <f>Q751*H751</f>
        <v>0.0025200000000000001</v>
      </c>
      <c r="S751" s="226">
        <v>0</v>
      </c>
      <c r="T751" s="227">
        <f>S751*H751</f>
        <v>0</v>
      </c>
      <c r="AR751" s="24" t="s">
        <v>150</v>
      </c>
      <c r="AT751" s="24" t="s">
        <v>145</v>
      </c>
      <c r="AU751" s="24" t="s">
        <v>84</v>
      </c>
      <c r="AY751" s="24" t="s">
        <v>143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24" t="s">
        <v>82</v>
      </c>
      <c r="BK751" s="228">
        <f>ROUND(I751*H751,2)</f>
        <v>0</v>
      </c>
      <c r="BL751" s="24" t="s">
        <v>150</v>
      </c>
      <c r="BM751" s="24" t="s">
        <v>991</v>
      </c>
    </row>
    <row r="752" s="11" customFormat="1">
      <c r="B752" s="229"/>
      <c r="C752" s="230"/>
      <c r="D752" s="231" t="s">
        <v>152</v>
      </c>
      <c r="E752" s="232" t="s">
        <v>30</v>
      </c>
      <c r="F752" s="233" t="s">
        <v>963</v>
      </c>
      <c r="G752" s="230"/>
      <c r="H752" s="232" t="s">
        <v>30</v>
      </c>
      <c r="I752" s="234"/>
      <c r="J752" s="230"/>
      <c r="K752" s="230"/>
      <c r="L752" s="235"/>
      <c r="M752" s="236"/>
      <c r="N752" s="237"/>
      <c r="O752" s="237"/>
      <c r="P752" s="237"/>
      <c r="Q752" s="237"/>
      <c r="R752" s="237"/>
      <c r="S752" s="237"/>
      <c r="T752" s="238"/>
      <c r="AT752" s="239" t="s">
        <v>152</v>
      </c>
      <c r="AU752" s="239" t="s">
        <v>84</v>
      </c>
      <c r="AV752" s="11" t="s">
        <v>82</v>
      </c>
      <c r="AW752" s="11" t="s">
        <v>37</v>
      </c>
      <c r="AX752" s="11" t="s">
        <v>74</v>
      </c>
      <c r="AY752" s="239" t="s">
        <v>143</v>
      </c>
    </row>
    <row r="753" s="11" customFormat="1">
      <c r="B753" s="229"/>
      <c r="C753" s="230"/>
      <c r="D753" s="231" t="s">
        <v>152</v>
      </c>
      <c r="E753" s="232" t="s">
        <v>30</v>
      </c>
      <c r="F753" s="233" t="s">
        <v>992</v>
      </c>
      <c r="G753" s="230"/>
      <c r="H753" s="232" t="s">
        <v>30</v>
      </c>
      <c r="I753" s="234"/>
      <c r="J753" s="230"/>
      <c r="K753" s="230"/>
      <c r="L753" s="235"/>
      <c r="M753" s="236"/>
      <c r="N753" s="237"/>
      <c r="O753" s="237"/>
      <c r="P753" s="237"/>
      <c r="Q753" s="237"/>
      <c r="R753" s="237"/>
      <c r="S753" s="237"/>
      <c r="T753" s="238"/>
      <c r="AT753" s="239" t="s">
        <v>152</v>
      </c>
      <c r="AU753" s="239" t="s">
        <v>84</v>
      </c>
      <c r="AV753" s="11" t="s">
        <v>82</v>
      </c>
      <c r="AW753" s="11" t="s">
        <v>37</v>
      </c>
      <c r="AX753" s="11" t="s">
        <v>74</v>
      </c>
      <c r="AY753" s="239" t="s">
        <v>143</v>
      </c>
    </row>
    <row r="754" s="12" customFormat="1">
      <c r="B754" s="240"/>
      <c r="C754" s="241"/>
      <c r="D754" s="231" t="s">
        <v>152</v>
      </c>
      <c r="E754" s="242" t="s">
        <v>30</v>
      </c>
      <c r="F754" s="243" t="s">
        <v>981</v>
      </c>
      <c r="G754" s="241"/>
      <c r="H754" s="244">
        <v>7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AT754" s="250" t="s">
        <v>152</v>
      </c>
      <c r="AU754" s="250" t="s">
        <v>84</v>
      </c>
      <c r="AV754" s="12" t="s">
        <v>84</v>
      </c>
      <c r="AW754" s="12" t="s">
        <v>37</v>
      </c>
      <c r="AX754" s="12" t="s">
        <v>82</v>
      </c>
      <c r="AY754" s="250" t="s">
        <v>143</v>
      </c>
    </row>
    <row r="755" s="1" customFormat="1" ht="25.5" customHeight="1">
      <c r="B755" s="46"/>
      <c r="C755" s="217" t="s">
        <v>993</v>
      </c>
      <c r="D755" s="217" t="s">
        <v>145</v>
      </c>
      <c r="E755" s="218" t="s">
        <v>994</v>
      </c>
      <c r="F755" s="219" t="s">
        <v>995</v>
      </c>
      <c r="G755" s="220" t="s">
        <v>209</v>
      </c>
      <c r="H755" s="221">
        <v>7</v>
      </c>
      <c r="I755" s="222"/>
      <c r="J755" s="223">
        <f>ROUND(I755*H755,2)</f>
        <v>0</v>
      </c>
      <c r="K755" s="219" t="s">
        <v>30</v>
      </c>
      <c r="L755" s="72"/>
      <c r="M755" s="224" t="s">
        <v>30</v>
      </c>
      <c r="N755" s="225" t="s">
        <v>45</v>
      </c>
      <c r="O755" s="47"/>
      <c r="P755" s="226">
        <f>O755*H755</f>
        <v>0</v>
      </c>
      <c r="Q755" s="226">
        <v>0.105</v>
      </c>
      <c r="R755" s="226">
        <f>Q755*H755</f>
        <v>0.73499999999999999</v>
      </c>
      <c r="S755" s="226">
        <v>0</v>
      </c>
      <c r="T755" s="227">
        <f>S755*H755</f>
        <v>0</v>
      </c>
      <c r="AR755" s="24" t="s">
        <v>150</v>
      </c>
      <c r="AT755" s="24" t="s">
        <v>145</v>
      </c>
      <c r="AU755" s="24" t="s">
        <v>84</v>
      </c>
      <c r="AY755" s="24" t="s">
        <v>143</v>
      </c>
      <c r="BE755" s="228">
        <f>IF(N755="základní",J755,0)</f>
        <v>0</v>
      </c>
      <c r="BF755" s="228">
        <f>IF(N755="snížená",J755,0)</f>
        <v>0</v>
      </c>
      <c r="BG755" s="228">
        <f>IF(N755="zákl. přenesená",J755,0)</f>
        <v>0</v>
      </c>
      <c r="BH755" s="228">
        <f>IF(N755="sníž. přenesená",J755,0)</f>
        <v>0</v>
      </c>
      <c r="BI755" s="228">
        <f>IF(N755="nulová",J755,0)</f>
        <v>0</v>
      </c>
      <c r="BJ755" s="24" t="s">
        <v>82</v>
      </c>
      <c r="BK755" s="228">
        <f>ROUND(I755*H755,2)</f>
        <v>0</v>
      </c>
      <c r="BL755" s="24" t="s">
        <v>150</v>
      </c>
      <c r="BM755" s="24" t="s">
        <v>996</v>
      </c>
    </row>
    <row r="756" s="11" customFormat="1">
      <c r="B756" s="229"/>
      <c r="C756" s="230"/>
      <c r="D756" s="231" t="s">
        <v>152</v>
      </c>
      <c r="E756" s="232" t="s">
        <v>30</v>
      </c>
      <c r="F756" s="233" t="s">
        <v>963</v>
      </c>
      <c r="G756" s="230"/>
      <c r="H756" s="232" t="s">
        <v>30</v>
      </c>
      <c r="I756" s="234"/>
      <c r="J756" s="230"/>
      <c r="K756" s="230"/>
      <c r="L756" s="235"/>
      <c r="M756" s="236"/>
      <c r="N756" s="237"/>
      <c r="O756" s="237"/>
      <c r="P756" s="237"/>
      <c r="Q756" s="237"/>
      <c r="R756" s="237"/>
      <c r="S756" s="237"/>
      <c r="T756" s="238"/>
      <c r="AT756" s="239" t="s">
        <v>152</v>
      </c>
      <c r="AU756" s="239" t="s">
        <v>84</v>
      </c>
      <c r="AV756" s="11" t="s">
        <v>82</v>
      </c>
      <c r="AW756" s="11" t="s">
        <v>37</v>
      </c>
      <c r="AX756" s="11" t="s">
        <v>74</v>
      </c>
      <c r="AY756" s="239" t="s">
        <v>143</v>
      </c>
    </row>
    <row r="757" s="11" customFormat="1">
      <c r="B757" s="229"/>
      <c r="C757" s="230"/>
      <c r="D757" s="231" t="s">
        <v>152</v>
      </c>
      <c r="E757" s="232" t="s">
        <v>30</v>
      </c>
      <c r="F757" s="233" t="s">
        <v>992</v>
      </c>
      <c r="G757" s="230"/>
      <c r="H757" s="232" t="s">
        <v>30</v>
      </c>
      <c r="I757" s="234"/>
      <c r="J757" s="230"/>
      <c r="K757" s="230"/>
      <c r="L757" s="235"/>
      <c r="M757" s="236"/>
      <c r="N757" s="237"/>
      <c r="O757" s="237"/>
      <c r="P757" s="237"/>
      <c r="Q757" s="237"/>
      <c r="R757" s="237"/>
      <c r="S757" s="237"/>
      <c r="T757" s="238"/>
      <c r="AT757" s="239" t="s">
        <v>152</v>
      </c>
      <c r="AU757" s="239" t="s">
        <v>84</v>
      </c>
      <c r="AV757" s="11" t="s">
        <v>82</v>
      </c>
      <c r="AW757" s="11" t="s">
        <v>37</v>
      </c>
      <c r="AX757" s="11" t="s">
        <v>74</v>
      </c>
      <c r="AY757" s="239" t="s">
        <v>143</v>
      </c>
    </row>
    <row r="758" s="12" customFormat="1">
      <c r="B758" s="240"/>
      <c r="C758" s="241"/>
      <c r="D758" s="231" t="s">
        <v>152</v>
      </c>
      <c r="E758" s="242" t="s">
        <v>30</v>
      </c>
      <c r="F758" s="243" t="s">
        <v>981</v>
      </c>
      <c r="G758" s="241"/>
      <c r="H758" s="244">
        <v>7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AT758" s="250" t="s">
        <v>152</v>
      </c>
      <c r="AU758" s="250" t="s">
        <v>84</v>
      </c>
      <c r="AV758" s="12" t="s">
        <v>84</v>
      </c>
      <c r="AW758" s="12" t="s">
        <v>37</v>
      </c>
      <c r="AX758" s="12" t="s">
        <v>82</v>
      </c>
      <c r="AY758" s="250" t="s">
        <v>143</v>
      </c>
    </row>
    <row r="759" s="1" customFormat="1" ht="16.5" customHeight="1">
      <c r="B759" s="46"/>
      <c r="C759" s="217" t="s">
        <v>997</v>
      </c>
      <c r="D759" s="217" t="s">
        <v>145</v>
      </c>
      <c r="E759" s="218" t="s">
        <v>998</v>
      </c>
      <c r="F759" s="219" t="s">
        <v>999</v>
      </c>
      <c r="G759" s="220" t="s">
        <v>209</v>
      </c>
      <c r="H759" s="221">
        <v>7</v>
      </c>
      <c r="I759" s="222"/>
      <c r="J759" s="223">
        <f>ROUND(I759*H759,2)</f>
        <v>0</v>
      </c>
      <c r="K759" s="219" t="s">
        <v>149</v>
      </c>
      <c r="L759" s="72"/>
      <c r="M759" s="224" t="s">
        <v>30</v>
      </c>
      <c r="N759" s="225" t="s">
        <v>45</v>
      </c>
      <c r="O759" s="47"/>
      <c r="P759" s="226">
        <f>O759*H759</f>
        <v>0</v>
      </c>
      <c r="Q759" s="226">
        <v>0.00054000000000000001</v>
      </c>
      <c r="R759" s="226">
        <f>Q759*H759</f>
        <v>0.0037799999999999999</v>
      </c>
      <c r="S759" s="226">
        <v>0</v>
      </c>
      <c r="T759" s="227">
        <f>S759*H759</f>
        <v>0</v>
      </c>
      <c r="AR759" s="24" t="s">
        <v>150</v>
      </c>
      <c r="AT759" s="24" t="s">
        <v>145</v>
      </c>
      <c r="AU759" s="24" t="s">
        <v>84</v>
      </c>
      <c r="AY759" s="24" t="s">
        <v>143</v>
      </c>
      <c r="BE759" s="228">
        <f>IF(N759="základní",J759,0)</f>
        <v>0</v>
      </c>
      <c r="BF759" s="228">
        <f>IF(N759="snížená",J759,0)</f>
        <v>0</v>
      </c>
      <c r="BG759" s="228">
        <f>IF(N759="zákl. přenesená",J759,0)</f>
        <v>0</v>
      </c>
      <c r="BH759" s="228">
        <f>IF(N759="sníž. přenesená",J759,0)</f>
        <v>0</v>
      </c>
      <c r="BI759" s="228">
        <f>IF(N759="nulová",J759,0)</f>
        <v>0</v>
      </c>
      <c r="BJ759" s="24" t="s">
        <v>82</v>
      </c>
      <c r="BK759" s="228">
        <f>ROUND(I759*H759,2)</f>
        <v>0</v>
      </c>
      <c r="BL759" s="24" t="s">
        <v>150</v>
      </c>
      <c r="BM759" s="24" t="s">
        <v>1000</v>
      </c>
    </row>
    <row r="760" s="11" customFormat="1">
      <c r="B760" s="229"/>
      <c r="C760" s="230"/>
      <c r="D760" s="231" t="s">
        <v>152</v>
      </c>
      <c r="E760" s="232" t="s">
        <v>30</v>
      </c>
      <c r="F760" s="233" t="s">
        <v>963</v>
      </c>
      <c r="G760" s="230"/>
      <c r="H760" s="232" t="s">
        <v>30</v>
      </c>
      <c r="I760" s="234"/>
      <c r="J760" s="230"/>
      <c r="K760" s="230"/>
      <c r="L760" s="235"/>
      <c r="M760" s="236"/>
      <c r="N760" s="237"/>
      <c r="O760" s="237"/>
      <c r="P760" s="237"/>
      <c r="Q760" s="237"/>
      <c r="R760" s="237"/>
      <c r="S760" s="237"/>
      <c r="T760" s="238"/>
      <c r="AT760" s="239" t="s">
        <v>152</v>
      </c>
      <c r="AU760" s="239" t="s">
        <v>84</v>
      </c>
      <c r="AV760" s="11" t="s">
        <v>82</v>
      </c>
      <c r="AW760" s="11" t="s">
        <v>37</v>
      </c>
      <c r="AX760" s="11" t="s">
        <v>74</v>
      </c>
      <c r="AY760" s="239" t="s">
        <v>143</v>
      </c>
    </row>
    <row r="761" s="11" customFormat="1">
      <c r="B761" s="229"/>
      <c r="C761" s="230"/>
      <c r="D761" s="231" t="s">
        <v>152</v>
      </c>
      <c r="E761" s="232" t="s">
        <v>30</v>
      </c>
      <c r="F761" s="233" t="s">
        <v>992</v>
      </c>
      <c r="G761" s="230"/>
      <c r="H761" s="232" t="s">
        <v>30</v>
      </c>
      <c r="I761" s="234"/>
      <c r="J761" s="230"/>
      <c r="K761" s="230"/>
      <c r="L761" s="235"/>
      <c r="M761" s="236"/>
      <c r="N761" s="237"/>
      <c r="O761" s="237"/>
      <c r="P761" s="237"/>
      <c r="Q761" s="237"/>
      <c r="R761" s="237"/>
      <c r="S761" s="237"/>
      <c r="T761" s="238"/>
      <c r="AT761" s="239" t="s">
        <v>152</v>
      </c>
      <c r="AU761" s="239" t="s">
        <v>84</v>
      </c>
      <c r="AV761" s="11" t="s">
        <v>82</v>
      </c>
      <c r="AW761" s="11" t="s">
        <v>37</v>
      </c>
      <c r="AX761" s="11" t="s">
        <v>74</v>
      </c>
      <c r="AY761" s="239" t="s">
        <v>143</v>
      </c>
    </row>
    <row r="762" s="12" customFormat="1">
      <c r="B762" s="240"/>
      <c r="C762" s="241"/>
      <c r="D762" s="231" t="s">
        <v>152</v>
      </c>
      <c r="E762" s="242" t="s">
        <v>30</v>
      </c>
      <c r="F762" s="243" t="s">
        <v>981</v>
      </c>
      <c r="G762" s="241"/>
      <c r="H762" s="244">
        <v>7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AT762" s="250" t="s">
        <v>152</v>
      </c>
      <c r="AU762" s="250" t="s">
        <v>84</v>
      </c>
      <c r="AV762" s="12" t="s">
        <v>84</v>
      </c>
      <c r="AW762" s="12" t="s">
        <v>37</v>
      </c>
      <c r="AX762" s="12" t="s">
        <v>82</v>
      </c>
      <c r="AY762" s="250" t="s">
        <v>143</v>
      </c>
    </row>
    <row r="763" s="1" customFormat="1" ht="16.5" customHeight="1">
      <c r="B763" s="46"/>
      <c r="C763" s="217" t="s">
        <v>1001</v>
      </c>
      <c r="D763" s="217" t="s">
        <v>145</v>
      </c>
      <c r="E763" s="218" t="s">
        <v>1002</v>
      </c>
      <c r="F763" s="219" t="s">
        <v>1003</v>
      </c>
      <c r="G763" s="220" t="s">
        <v>209</v>
      </c>
      <c r="H763" s="221">
        <v>7</v>
      </c>
      <c r="I763" s="222"/>
      <c r="J763" s="223">
        <f>ROUND(I763*H763,2)</f>
        <v>0</v>
      </c>
      <c r="K763" s="219" t="s">
        <v>30</v>
      </c>
      <c r="L763" s="72"/>
      <c r="M763" s="224" t="s">
        <v>30</v>
      </c>
      <c r="N763" s="225" t="s">
        <v>45</v>
      </c>
      <c r="O763" s="47"/>
      <c r="P763" s="226">
        <f>O763*H763</f>
        <v>0</v>
      </c>
      <c r="Q763" s="226">
        <v>0.0044999999999999997</v>
      </c>
      <c r="R763" s="226">
        <f>Q763*H763</f>
        <v>0.0315</v>
      </c>
      <c r="S763" s="226">
        <v>0</v>
      </c>
      <c r="T763" s="227">
        <f>S763*H763</f>
        <v>0</v>
      </c>
      <c r="AR763" s="24" t="s">
        <v>150</v>
      </c>
      <c r="AT763" s="24" t="s">
        <v>145</v>
      </c>
      <c r="AU763" s="24" t="s">
        <v>84</v>
      </c>
      <c r="AY763" s="24" t="s">
        <v>143</v>
      </c>
      <c r="BE763" s="228">
        <f>IF(N763="základní",J763,0)</f>
        <v>0</v>
      </c>
      <c r="BF763" s="228">
        <f>IF(N763="snížená",J763,0)</f>
        <v>0</v>
      </c>
      <c r="BG763" s="228">
        <f>IF(N763="zákl. přenesená",J763,0)</f>
        <v>0</v>
      </c>
      <c r="BH763" s="228">
        <f>IF(N763="sníž. přenesená",J763,0)</f>
        <v>0</v>
      </c>
      <c r="BI763" s="228">
        <f>IF(N763="nulová",J763,0)</f>
        <v>0</v>
      </c>
      <c r="BJ763" s="24" t="s">
        <v>82</v>
      </c>
      <c r="BK763" s="228">
        <f>ROUND(I763*H763,2)</f>
        <v>0</v>
      </c>
      <c r="BL763" s="24" t="s">
        <v>150</v>
      </c>
      <c r="BM763" s="24" t="s">
        <v>1004</v>
      </c>
    </row>
    <row r="764" s="11" customFormat="1">
      <c r="B764" s="229"/>
      <c r="C764" s="230"/>
      <c r="D764" s="231" t="s">
        <v>152</v>
      </c>
      <c r="E764" s="232" t="s">
        <v>30</v>
      </c>
      <c r="F764" s="233" t="s">
        <v>963</v>
      </c>
      <c r="G764" s="230"/>
      <c r="H764" s="232" t="s">
        <v>30</v>
      </c>
      <c r="I764" s="234"/>
      <c r="J764" s="230"/>
      <c r="K764" s="230"/>
      <c r="L764" s="235"/>
      <c r="M764" s="236"/>
      <c r="N764" s="237"/>
      <c r="O764" s="237"/>
      <c r="P764" s="237"/>
      <c r="Q764" s="237"/>
      <c r="R764" s="237"/>
      <c r="S764" s="237"/>
      <c r="T764" s="238"/>
      <c r="AT764" s="239" t="s">
        <v>152</v>
      </c>
      <c r="AU764" s="239" t="s">
        <v>84</v>
      </c>
      <c r="AV764" s="11" t="s">
        <v>82</v>
      </c>
      <c r="AW764" s="11" t="s">
        <v>37</v>
      </c>
      <c r="AX764" s="11" t="s">
        <v>74</v>
      </c>
      <c r="AY764" s="239" t="s">
        <v>143</v>
      </c>
    </row>
    <row r="765" s="11" customFormat="1">
      <c r="B765" s="229"/>
      <c r="C765" s="230"/>
      <c r="D765" s="231" t="s">
        <v>152</v>
      </c>
      <c r="E765" s="232" t="s">
        <v>30</v>
      </c>
      <c r="F765" s="233" t="s">
        <v>992</v>
      </c>
      <c r="G765" s="230"/>
      <c r="H765" s="232" t="s">
        <v>30</v>
      </c>
      <c r="I765" s="234"/>
      <c r="J765" s="230"/>
      <c r="K765" s="230"/>
      <c r="L765" s="235"/>
      <c r="M765" s="236"/>
      <c r="N765" s="237"/>
      <c r="O765" s="237"/>
      <c r="P765" s="237"/>
      <c r="Q765" s="237"/>
      <c r="R765" s="237"/>
      <c r="S765" s="237"/>
      <c r="T765" s="238"/>
      <c r="AT765" s="239" t="s">
        <v>152</v>
      </c>
      <c r="AU765" s="239" t="s">
        <v>84</v>
      </c>
      <c r="AV765" s="11" t="s">
        <v>82</v>
      </c>
      <c r="AW765" s="11" t="s">
        <v>37</v>
      </c>
      <c r="AX765" s="11" t="s">
        <v>74</v>
      </c>
      <c r="AY765" s="239" t="s">
        <v>143</v>
      </c>
    </row>
    <row r="766" s="12" customFormat="1">
      <c r="B766" s="240"/>
      <c r="C766" s="241"/>
      <c r="D766" s="231" t="s">
        <v>152</v>
      </c>
      <c r="E766" s="242" t="s">
        <v>30</v>
      </c>
      <c r="F766" s="243" t="s">
        <v>981</v>
      </c>
      <c r="G766" s="241"/>
      <c r="H766" s="244">
        <v>7</v>
      </c>
      <c r="I766" s="245"/>
      <c r="J766" s="241"/>
      <c r="K766" s="241"/>
      <c r="L766" s="246"/>
      <c r="M766" s="247"/>
      <c r="N766" s="248"/>
      <c r="O766" s="248"/>
      <c r="P766" s="248"/>
      <c r="Q766" s="248"/>
      <c r="R766" s="248"/>
      <c r="S766" s="248"/>
      <c r="T766" s="249"/>
      <c r="AT766" s="250" t="s">
        <v>152</v>
      </c>
      <c r="AU766" s="250" t="s">
        <v>84</v>
      </c>
      <c r="AV766" s="12" t="s">
        <v>84</v>
      </c>
      <c r="AW766" s="12" t="s">
        <v>37</v>
      </c>
      <c r="AX766" s="12" t="s">
        <v>82</v>
      </c>
      <c r="AY766" s="250" t="s">
        <v>143</v>
      </c>
    </row>
    <row r="767" s="1" customFormat="1" ht="25.5" customHeight="1">
      <c r="B767" s="46"/>
      <c r="C767" s="217" t="s">
        <v>1005</v>
      </c>
      <c r="D767" s="217" t="s">
        <v>145</v>
      </c>
      <c r="E767" s="218" t="s">
        <v>1006</v>
      </c>
      <c r="F767" s="219" t="s">
        <v>1007</v>
      </c>
      <c r="G767" s="220" t="s">
        <v>209</v>
      </c>
      <c r="H767" s="221">
        <v>325</v>
      </c>
      <c r="I767" s="222"/>
      <c r="J767" s="223">
        <f>ROUND(I767*H767,2)</f>
        <v>0</v>
      </c>
      <c r="K767" s="219" t="s">
        <v>149</v>
      </c>
      <c r="L767" s="72"/>
      <c r="M767" s="224" t="s">
        <v>30</v>
      </c>
      <c r="N767" s="225" t="s">
        <v>45</v>
      </c>
      <c r="O767" s="47"/>
      <c r="P767" s="226">
        <f>O767*H767</f>
        <v>0</v>
      </c>
      <c r="Q767" s="226">
        <v>0.049840000000000002</v>
      </c>
      <c r="R767" s="226">
        <f>Q767*H767</f>
        <v>16.198</v>
      </c>
      <c r="S767" s="226">
        <v>0</v>
      </c>
      <c r="T767" s="227">
        <f>S767*H767</f>
        <v>0</v>
      </c>
      <c r="AR767" s="24" t="s">
        <v>150</v>
      </c>
      <c r="AT767" s="24" t="s">
        <v>145</v>
      </c>
      <c r="AU767" s="24" t="s">
        <v>84</v>
      </c>
      <c r="AY767" s="24" t="s">
        <v>143</v>
      </c>
      <c r="BE767" s="228">
        <f>IF(N767="základní",J767,0)</f>
        <v>0</v>
      </c>
      <c r="BF767" s="228">
        <f>IF(N767="snížená",J767,0)</f>
        <v>0</v>
      </c>
      <c r="BG767" s="228">
        <f>IF(N767="zákl. přenesená",J767,0)</f>
        <v>0</v>
      </c>
      <c r="BH767" s="228">
        <f>IF(N767="sníž. přenesená",J767,0)</f>
        <v>0</v>
      </c>
      <c r="BI767" s="228">
        <f>IF(N767="nulová",J767,0)</f>
        <v>0</v>
      </c>
      <c r="BJ767" s="24" t="s">
        <v>82</v>
      </c>
      <c r="BK767" s="228">
        <f>ROUND(I767*H767,2)</f>
        <v>0</v>
      </c>
      <c r="BL767" s="24" t="s">
        <v>150</v>
      </c>
      <c r="BM767" s="24" t="s">
        <v>1008</v>
      </c>
    </row>
    <row r="768" s="11" customFormat="1">
      <c r="B768" s="229"/>
      <c r="C768" s="230"/>
      <c r="D768" s="231" t="s">
        <v>152</v>
      </c>
      <c r="E768" s="232" t="s">
        <v>30</v>
      </c>
      <c r="F768" s="233" t="s">
        <v>1009</v>
      </c>
      <c r="G768" s="230"/>
      <c r="H768" s="232" t="s">
        <v>30</v>
      </c>
      <c r="I768" s="234"/>
      <c r="J768" s="230"/>
      <c r="K768" s="230"/>
      <c r="L768" s="235"/>
      <c r="M768" s="236"/>
      <c r="N768" s="237"/>
      <c r="O768" s="237"/>
      <c r="P768" s="237"/>
      <c r="Q768" s="237"/>
      <c r="R768" s="237"/>
      <c r="S768" s="237"/>
      <c r="T768" s="238"/>
      <c r="AT768" s="239" t="s">
        <v>152</v>
      </c>
      <c r="AU768" s="239" t="s">
        <v>84</v>
      </c>
      <c r="AV768" s="11" t="s">
        <v>82</v>
      </c>
      <c r="AW768" s="11" t="s">
        <v>37</v>
      </c>
      <c r="AX768" s="11" t="s">
        <v>74</v>
      </c>
      <c r="AY768" s="239" t="s">
        <v>143</v>
      </c>
    </row>
    <row r="769" s="12" customFormat="1">
      <c r="B769" s="240"/>
      <c r="C769" s="241"/>
      <c r="D769" s="231" t="s">
        <v>152</v>
      </c>
      <c r="E769" s="242" t="s">
        <v>30</v>
      </c>
      <c r="F769" s="243" t="s">
        <v>613</v>
      </c>
      <c r="G769" s="241"/>
      <c r="H769" s="244">
        <v>325</v>
      </c>
      <c r="I769" s="245"/>
      <c r="J769" s="241"/>
      <c r="K769" s="241"/>
      <c r="L769" s="246"/>
      <c r="M769" s="247"/>
      <c r="N769" s="248"/>
      <c r="O769" s="248"/>
      <c r="P769" s="248"/>
      <c r="Q769" s="248"/>
      <c r="R769" s="248"/>
      <c r="S769" s="248"/>
      <c r="T769" s="249"/>
      <c r="AT769" s="250" t="s">
        <v>152</v>
      </c>
      <c r="AU769" s="250" t="s">
        <v>84</v>
      </c>
      <c r="AV769" s="12" t="s">
        <v>84</v>
      </c>
      <c r="AW769" s="12" t="s">
        <v>37</v>
      </c>
      <c r="AX769" s="12" t="s">
        <v>82</v>
      </c>
      <c r="AY769" s="250" t="s">
        <v>143</v>
      </c>
    </row>
    <row r="770" s="1" customFormat="1" ht="25.5" customHeight="1">
      <c r="B770" s="46"/>
      <c r="C770" s="217" t="s">
        <v>1010</v>
      </c>
      <c r="D770" s="217" t="s">
        <v>145</v>
      </c>
      <c r="E770" s="218" t="s">
        <v>1011</v>
      </c>
      <c r="F770" s="219" t="s">
        <v>1012</v>
      </c>
      <c r="G770" s="220" t="s">
        <v>209</v>
      </c>
      <c r="H770" s="221">
        <v>22</v>
      </c>
      <c r="I770" s="222"/>
      <c r="J770" s="223">
        <f>ROUND(I770*H770,2)</f>
        <v>0</v>
      </c>
      <c r="K770" s="219" t="s">
        <v>149</v>
      </c>
      <c r="L770" s="72"/>
      <c r="M770" s="224" t="s">
        <v>30</v>
      </c>
      <c r="N770" s="225" t="s">
        <v>45</v>
      </c>
      <c r="O770" s="47"/>
      <c r="P770" s="226">
        <f>O770*H770</f>
        <v>0</v>
      </c>
      <c r="Q770" s="226">
        <v>0.074260000000000007</v>
      </c>
      <c r="R770" s="226">
        <f>Q770*H770</f>
        <v>1.6337200000000001</v>
      </c>
      <c r="S770" s="226">
        <v>0</v>
      </c>
      <c r="T770" s="227">
        <f>S770*H770</f>
        <v>0</v>
      </c>
      <c r="AR770" s="24" t="s">
        <v>150</v>
      </c>
      <c r="AT770" s="24" t="s">
        <v>145</v>
      </c>
      <c r="AU770" s="24" t="s">
        <v>84</v>
      </c>
      <c r="AY770" s="24" t="s">
        <v>143</v>
      </c>
      <c r="BE770" s="228">
        <f>IF(N770="základní",J770,0)</f>
        <v>0</v>
      </c>
      <c r="BF770" s="228">
        <f>IF(N770="snížená",J770,0)</f>
        <v>0</v>
      </c>
      <c r="BG770" s="228">
        <f>IF(N770="zákl. přenesená",J770,0)</f>
        <v>0</v>
      </c>
      <c r="BH770" s="228">
        <f>IF(N770="sníž. přenesená",J770,0)</f>
        <v>0</v>
      </c>
      <c r="BI770" s="228">
        <f>IF(N770="nulová",J770,0)</f>
        <v>0</v>
      </c>
      <c r="BJ770" s="24" t="s">
        <v>82</v>
      </c>
      <c r="BK770" s="228">
        <f>ROUND(I770*H770,2)</f>
        <v>0</v>
      </c>
      <c r="BL770" s="24" t="s">
        <v>150</v>
      </c>
      <c r="BM770" s="24" t="s">
        <v>1013</v>
      </c>
    </row>
    <row r="771" s="11" customFormat="1">
      <c r="B771" s="229"/>
      <c r="C771" s="230"/>
      <c r="D771" s="231" t="s">
        <v>152</v>
      </c>
      <c r="E771" s="232" t="s">
        <v>30</v>
      </c>
      <c r="F771" s="233" t="s">
        <v>1014</v>
      </c>
      <c r="G771" s="230"/>
      <c r="H771" s="232" t="s">
        <v>30</v>
      </c>
      <c r="I771" s="234"/>
      <c r="J771" s="230"/>
      <c r="K771" s="230"/>
      <c r="L771" s="235"/>
      <c r="M771" s="236"/>
      <c r="N771" s="237"/>
      <c r="O771" s="237"/>
      <c r="P771" s="237"/>
      <c r="Q771" s="237"/>
      <c r="R771" s="237"/>
      <c r="S771" s="237"/>
      <c r="T771" s="238"/>
      <c r="AT771" s="239" t="s">
        <v>152</v>
      </c>
      <c r="AU771" s="239" t="s">
        <v>84</v>
      </c>
      <c r="AV771" s="11" t="s">
        <v>82</v>
      </c>
      <c r="AW771" s="11" t="s">
        <v>37</v>
      </c>
      <c r="AX771" s="11" t="s">
        <v>74</v>
      </c>
      <c r="AY771" s="239" t="s">
        <v>143</v>
      </c>
    </row>
    <row r="772" s="12" customFormat="1">
      <c r="B772" s="240"/>
      <c r="C772" s="241"/>
      <c r="D772" s="231" t="s">
        <v>152</v>
      </c>
      <c r="E772" s="242" t="s">
        <v>30</v>
      </c>
      <c r="F772" s="243" t="s">
        <v>1015</v>
      </c>
      <c r="G772" s="241"/>
      <c r="H772" s="244">
        <v>22</v>
      </c>
      <c r="I772" s="245"/>
      <c r="J772" s="241"/>
      <c r="K772" s="241"/>
      <c r="L772" s="246"/>
      <c r="M772" s="247"/>
      <c r="N772" s="248"/>
      <c r="O772" s="248"/>
      <c r="P772" s="248"/>
      <c r="Q772" s="248"/>
      <c r="R772" s="248"/>
      <c r="S772" s="248"/>
      <c r="T772" s="249"/>
      <c r="AT772" s="250" t="s">
        <v>152</v>
      </c>
      <c r="AU772" s="250" t="s">
        <v>84</v>
      </c>
      <c r="AV772" s="12" t="s">
        <v>84</v>
      </c>
      <c r="AW772" s="12" t="s">
        <v>37</v>
      </c>
      <c r="AX772" s="12" t="s">
        <v>82</v>
      </c>
      <c r="AY772" s="250" t="s">
        <v>143</v>
      </c>
    </row>
    <row r="773" s="10" customFormat="1" ht="29.88" customHeight="1">
      <c r="B773" s="201"/>
      <c r="C773" s="202"/>
      <c r="D773" s="203" t="s">
        <v>73</v>
      </c>
      <c r="E773" s="215" t="s">
        <v>895</v>
      </c>
      <c r="F773" s="215" t="s">
        <v>1016</v>
      </c>
      <c r="G773" s="202"/>
      <c r="H773" s="202"/>
      <c r="I773" s="205"/>
      <c r="J773" s="216">
        <f>BK773</f>
        <v>0</v>
      </c>
      <c r="K773" s="202"/>
      <c r="L773" s="207"/>
      <c r="M773" s="208"/>
      <c r="N773" s="209"/>
      <c r="O773" s="209"/>
      <c r="P773" s="210">
        <f>SUM(P774:P800)</f>
        <v>0</v>
      </c>
      <c r="Q773" s="209"/>
      <c r="R773" s="210">
        <f>SUM(R774:R800)</f>
        <v>0.0042000000000000006</v>
      </c>
      <c r="S773" s="209"/>
      <c r="T773" s="211">
        <f>SUM(T774:T800)</f>
        <v>0</v>
      </c>
      <c r="AR773" s="212" t="s">
        <v>82</v>
      </c>
      <c r="AT773" s="213" t="s">
        <v>73</v>
      </c>
      <c r="AU773" s="213" t="s">
        <v>82</v>
      </c>
      <c r="AY773" s="212" t="s">
        <v>143</v>
      </c>
      <c r="BK773" s="214">
        <f>SUM(BK774:BK800)</f>
        <v>0</v>
      </c>
    </row>
    <row r="774" s="1" customFormat="1" ht="38.25" customHeight="1">
      <c r="B774" s="46"/>
      <c r="C774" s="217" t="s">
        <v>1017</v>
      </c>
      <c r="D774" s="217" t="s">
        <v>145</v>
      </c>
      <c r="E774" s="218" t="s">
        <v>1018</v>
      </c>
      <c r="F774" s="219" t="s">
        <v>1019</v>
      </c>
      <c r="G774" s="220" t="s">
        <v>209</v>
      </c>
      <c r="H774" s="221">
        <v>1336</v>
      </c>
      <c r="I774" s="222"/>
      <c r="J774" s="223">
        <f>ROUND(I774*H774,2)</f>
        <v>0</v>
      </c>
      <c r="K774" s="219" t="s">
        <v>149</v>
      </c>
      <c r="L774" s="72"/>
      <c r="M774" s="224" t="s">
        <v>30</v>
      </c>
      <c r="N774" s="225" t="s">
        <v>45</v>
      </c>
      <c r="O774" s="47"/>
      <c r="P774" s="226">
        <f>O774*H774</f>
        <v>0</v>
      </c>
      <c r="Q774" s="226">
        <v>0</v>
      </c>
      <c r="R774" s="226">
        <f>Q774*H774</f>
        <v>0</v>
      </c>
      <c r="S774" s="226">
        <v>0</v>
      </c>
      <c r="T774" s="227">
        <f>S774*H774</f>
        <v>0</v>
      </c>
      <c r="AR774" s="24" t="s">
        <v>150</v>
      </c>
      <c r="AT774" s="24" t="s">
        <v>145</v>
      </c>
      <c r="AU774" s="24" t="s">
        <v>84</v>
      </c>
      <c r="AY774" s="24" t="s">
        <v>143</v>
      </c>
      <c r="BE774" s="228">
        <f>IF(N774="základní",J774,0)</f>
        <v>0</v>
      </c>
      <c r="BF774" s="228">
        <f>IF(N774="snížená",J774,0)</f>
        <v>0</v>
      </c>
      <c r="BG774" s="228">
        <f>IF(N774="zákl. přenesená",J774,0)</f>
        <v>0</v>
      </c>
      <c r="BH774" s="228">
        <f>IF(N774="sníž. přenesená",J774,0)</f>
        <v>0</v>
      </c>
      <c r="BI774" s="228">
        <f>IF(N774="nulová",J774,0)</f>
        <v>0</v>
      </c>
      <c r="BJ774" s="24" t="s">
        <v>82</v>
      </c>
      <c r="BK774" s="228">
        <f>ROUND(I774*H774,2)</f>
        <v>0</v>
      </c>
      <c r="BL774" s="24" t="s">
        <v>150</v>
      </c>
      <c r="BM774" s="24" t="s">
        <v>1020</v>
      </c>
    </row>
    <row r="775" s="12" customFormat="1">
      <c r="B775" s="240"/>
      <c r="C775" s="241"/>
      <c r="D775" s="231" t="s">
        <v>152</v>
      </c>
      <c r="E775" s="242" t="s">
        <v>30</v>
      </c>
      <c r="F775" s="243" t="s">
        <v>1021</v>
      </c>
      <c r="G775" s="241"/>
      <c r="H775" s="244">
        <v>188.34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AT775" s="250" t="s">
        <v>152</v>
      </c>
      <c r="AU775" s="250" t="s">
        <v>84</v>
      </c>
      <c r="AV775" s="12" t="s">
        <v>84</v>
      </c>
      <c r="AW775" s="12" t="s">
        <v>37</v>
      </c>
      <c r="AX775" s="12" t="s">
        <v>74</v>
      </c>
      <c r="AY775" s="250" t="s">
        <v>143</v>
      </c>
    </row>
    <row r="776" s="12" customFormat="1">
      <c r="B776" s="240"/>
      <c r="C776" s="241"/>
      <c r="D776" s="231" t="s">
        <v>152</v>
      </c>
      <c r="E776" s="242" t="s">
        <v>30</v>
      </c>
      <c r="F776" s="243" t="s">
        <v>1022</v>
      </c>
      <c r="G776" s="241"/>
      <c r="H776" s="244">
        <v>75.900000000000006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AT776" s="250" t="s">
        <v>152</v>
      </c>
      <c r="AU776" s="250" t="s">
        <v>84</v>
      </c>
      <c r="AV776" s="12" t="s">
        <v>84</v>
      </c>
      <c r="AW776" s="12" t="s">
        <v>37</v>
      </c>
      <c r="AX776" s="12" t="s">
        <v>74</v>
      </c>
      <c r="AY776" s="250" t="s">
        <v>143</v>
      </c>
    </row>
    <row r="777" s="12" customFormat="1">
      <c r="B777" s="240"/>
      <c r="C777" s="241"/>
      <c r="D777" s="231" t="s">
        <v>152</v>
      </c>
      <c r="E777" s="242" t="s">
        <v>30</v>
      </c>
      <c r="F777" s="243" t="s">
        <v>1023</v>
      </c>
      <c r="G777" s="241"/>
      <c r="H777" s="244">
        <v>98.280000000000001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AT777" s="250" t="s">
        <v>152</v>
      </c>
      <c r="AU777" s="250" t="s">
        <v>84</v>
      </c>
      <c r="AV777" s="12" t="s">
        <v>84</v>
      </c>
      <c r="AW777" s="12" t="s">
        <v>37</v>
      </c>
      <c r="AX777" s="12" t="s">
        <v>74</v>
      </c>
      <c r="AY777" s="250" t="s">
        <v>143</v>
      </c>
    </row>
    <row r="778" s="12" customFormat="1">
      <c r="B778" s="240"/>
      <c r="C778" s="241"/>
      <c r="D778" s="231" t="s">
        <v>152</v>
      </c>
      <c r="E778" s="242" t="s">
        <v>30</v>
      </c>
      <c r="F778" s="243" t="s">
        <v>1024</v>
      </c>
      <c r="G778" s="241"/>
      <c r="H778" s="244">
        <v>13</v>
      </c>
      <c r="I778" s="245"/>
      <c r="J778" s="241"/>
      <c r="K778" s="241"/>
      <c r="L778" s="246"/>
      <c r="M778" s="247"/>
      <c r="N778" s="248"/>
      <c r="O778" s="248"/>
      <c r="P778" s="248"/>
      <c r="Q778" s="248"/>
      <c r="R778" s="248"/>
      <c r="S778" s="248"/>
      <c r="T778" s="249"/>
      <c r="AT778" s="250" t="s">
        <v>152</v>
      </c>
      <c r="AU778" s="250" t="s">
        <v>84</v>
      </c>
      <c r="AV778" s="12" t="s">
        <v>84</v>
      </c>
      <c r="AW778" s="12" t="s">
        <v>37</v>
      </c>
      <c r="AX778" s="12" t="s">
        <v>74</v>
      </c>
      <c r="AY778" s="250" t="s">
        <v>143</v>
      </c>
    </row>
    <row r="779" s="12" customFormat="1">
      <c r="B779" s="240"/>
      <c r="C779" s="241"/>
      <c r="D779" s="231" t="s">
        <v>152</v>
      </c>
      <c r="E779" s="242" t="s">
        <v>30</v>
      </c>
      <c r="F779" s="243" t="s">
        <v>1025</v>
      </c>
      <c r="G779" s="241"/>
      <c r="H779" s="244">
        <v>184.96000000000001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AT779" s="250" t="s">
        <v>152</v>
      </c>
      <c r="AU779" s="250" t="s">
        <v>84</v>
      </c>
      <c r="AV779" s="12" t="s">
        <v>84</v>
      </c>
      <c r="AW779" s="12" t="s">
        <v>37</v>
      </c>
      <c r="AX779" s="12" t="s">
        <v>74</v>
      </c>
      <c r="AY779" s="250" t="s">
        <v>143</v>
      </c>
    </row>
    <row r="780" s="12" customFormat="1">
      <c r="B780" s="240"/>
      <c r="C780" s="241"/>
      <c r="D780" s="231" t="s">
        <v>152</v>
      </c>
      <c r="E780" s="242" t="s">
        <v>30</v>
      </c>
      <c r="F780" s="243" t="s">
        <v>1026</v>
      </c>
      <c r="G780" s="241"/>
      <c r="H780" s="244">
        <v>70.079999999999998</v>
      </c>
      <c r="I780" s="245"/>
      <c r="J780" s="241"/>
      <c r="K780" s="241"/>
      <c r="L780" s="246"/>
      <c r="M780" s="247"/>
      <c r="N780" s="248"/>
      <c r="O780" s="248"/>
      <c r="P780" s="248"/>
      <c r="Q780" s="248"/>
      <c r="R780" s="248"/>
      <c r="S780" s="248"/>
      <c r="T780" s="249"/>
      <c r="AT780" s="250" t="s">
        <v>152</v>
      </c>
      <c r="AU780" s="250" t="s">
        <v>84</v>
      </c>
      <c r="AV780" s="12" t="s">
        <v>84</v>
      </c>
      <c r="AW780" s="12" t="s">
        <v>37</v>
      </c>
      <c r="AX780" s="12" t="s">
        <v>74</v>
      </c>
      <c r="AY780" s="250" t="s">
        <v>143</v>
      </c>
    </row>
    <row r="781" s="12" customFormat="1">
      <c r="B781" s="240"/>
      <c r="C781" s="241"/>
      <c r="D781" s="231" t="s">
        <v>152</v>
      </c>
      <c r="E781" s="242" t="s">
        <v>30</v>
      </c>
      <c r="F781" s="243" t="s">
        <v>1027</v>
      </c>
      <c r="G781" s="241"/>
      <c r="H781" s="244">
        <v>38.799999999999997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AT781" s="250" t="s">
        <v>152</v>
      </c>
      <c r="AU781" s="250" t="s">
        <v>84</v>
      </c>
      <c r="AV781" s="12" t="s">
        <v>84</v>
      </c>
      <c r="AW781" s="12" t="s">
        <v>37</v>
      </c>
      <c r="AX781" s="12" t="s">
        <v>74</v>
      </c>
      <c r="AY781" s="250" t="s">
        <v>143</v>
      </c>
    </row>
    <row r="782" s="12" customFormat="1">
      <c r="B782" s="240"/>
      <c r="C782" s="241"/>
      <c r="D782" s="231" t="s">
        <v>152</v>
      </c>
      <c r="E782" s="242" t="s">
        <v>30</v>
      </c>
      <c r="F782" s="243" t="s">
        <v>1028</v>
      </c>
      <c r="G782" s="241"/>
      <c r="H782" s="244">
        <v>86.349999999999994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AT782" s="250" t="s">
        <v>152</v>
      </c>
      <c r="AU782" s="250" t="s">
        <v>84</v>
      </c>
      <c r="AV782" s="12" t="s">
        <v>84</v>
      </c>
      <c r="AW782" s="12" t="s">
        <v>37</v>
      </c>
      <c r="AX782" s="12" t="s">
        <v>74</v>
      </c>
      <c r="AY782" s="250" t="s">
        <v>143</v>
      </c>
    </row>
    <row r="783" s="12" customFormat="1">
      <c r="B783" s="240"/>
      <c r="C783" s="241"/>
      <c r="D783" s="231" t="s">
        <v>152</v>
      </c>
      <c r="E783" s="242" t="s">
        <v>30</v>
      </c>
      <c r="F783" s="243" t="s">
        <v>1029</v>
      </c>
      <c r="G783" s="241"/>
      <c r="H783" s="244">
        <v>27.390000000000001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AT783" s="250" t="s">
        <v>152</v>
      </c>
      <c r="AU783" s="250" t="s">
        <v>84</v>
      </c>
      <c r="AV783" s="12" t="s">
        <v>84</v>
      </c>
      <c r="AW783" s="12" t="s">
        <v>37</v>
      </c>
      <c r="AX783" s="12" t="s">
        <v>74</v>
      </c>
      <c r="AY783" s="250" t="s">
        <v>143</v>
      </c>
    </row>
    <row r="784" s="12" customFormat="1">
      <c r="B784" s="240"/>
      <c r="C784" s="241"/>
      <c r="D784" s="231" t="s">
        <v>152</v>
      </c>
      <c r="E784" s="242" t="s">
        <v>30</v>
      </c>
      <c r="F784" s="243" t="s">
        <v>1030</v>
      </c>
      <c r="G784" s="241"/>
      <c r="H784" s="244">
        <v>167.43299999999999</v>
      </c>
      <c r="I784" s="245"/>
      <c r="J784" s="241"/>
      <c r="K784" s="241"/>
      <c r="L784" s="246"/>
      <c r="M784" s="247"/>
      <c r="N784" s="248"/>
      <c r="O784" s="248"/>
      <c r="P784" s="248"/>
      <c r="Q784" s="248"/>
      <c r="R784" s="248"/>
      <c r="S784" s="248"/>
      <c r="T784" s="249"/>
      <c r="AT784" s="250" t="s">
        <v>152</v>
      </c>
      <c r="AU784" s="250" t="s">
        <v>84</v>
      </c>
      <c r="AV784" s="12" t="s">
        <v>84</v>
      </c>
      <c r="AW784" s="12" t="s">
        <v>37</v>
      </c>
      <c r="AX784" s="12" t="s">
        <v>74</v>
      </c>
      <c r="AY784" s="250" t="s">
        <v>143</v>
      </c>
    </row>
    <row r="785" s="12" customFormat="1">
      <c r="B785" s="240"/>
      <c r="C785" s="241"/>
      <c r="D785" s="231" t="s">
        <v>152</v>
      </c>
      <c r="E785" s="242" t="s">
        <v>30</v>
      </c>
      <c r="F785" s="243" t="s">
        <v>1031</v>
      </c>
      <c r="G785" s="241"/>
      <c r="H785" s="244">
        <v>215.16900000000001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AT785" s="250" t="s">
        <v>152</v>
      </c>
      <c r="AU785" s="250" t="s">
        <v>84</v>
      </c>
      <c r="AV785" s="12" t="s">
        <v>84</v>
      </c>
      <c r="AW785" s="12" t="s">
        <v>37</v>
      </c>
      <c r="AX785" s="12" t="s">
        <v>74</v>
      </c>
      <c r="AY785" s="250" t="s">
        <v>143</v>
      </c>
    </row>
    <row r="786" s="12" customFormat="1">
      <c r="B786" s="240"/>
      <c r="C786" s="241"/>
      <c r="D786" s="231" t="s">
        <v>152</v>
      </c>
      <c r="E786" s="242" t="s">
        <v>30</v>
      </c>
      <c r="F786" s="243" t="s">
        <v>1032</v>
      </c>
      <c r="G786" s="241"/>
      <c r="H786" s="244">
        <v>20.02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AT786" s="250" t="s">
        <v>152</v>
      </c>
      <c r="AU786" s="250" t="s">
        <v>84</v>
      </c>
      <c r="AV786" s="12" t="s">
        <v>84</v>
      </c>
      <c r="AW786" s="12" t="s">
        <v>37</v>
      </c>
      <c r="AX786" s="12" t="s">
        <v>74</v>
      </c>
      <c r="AY786" s="250" t="s">
        <v>143</v>
      </c>
    </row>
    <row r="787" s="12" customFormat="1">
      <c r="B787" s="240"/>
      <c r="C787" s="241"/>
      <c r="D787" s="231" t="s">
        <v>152</v>
      </c>
      <c r="E787" s="242" t="s">
        <v>30</v>
      </c>
      <c r="F787" s="243" t="s">
        <v>1033</v>
      </c>
      <c r="G787" s="241"/>
      <c r="H787" s="244">
        <v>32.399999999999999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AT787" s="250" t="s">
        <v>152</v>
      </c>
      <c r="AU787" s="250" t="s">
        <v>84</v>
      </c>
      <c r="AV787" s="12" t="s">
        <v>84</v>
      </c>
      <c r="AW787" s="12" t="s">
        <v>37</v>
      </c>
      <c r="AX787" s="12" t="s">
        <v>74</v>
      </c>
      <c r="AY787" s="250" t="s">
        <v>143</v>
      </c>
    </row>
    <row r="788" s="12" customFormat="1">
      <c r="B788" s="240"/>
      <c r="C788" s="241"/>
      <c r="D788" s="231" t="s">
        <v>152</v>
      </c>
      <c r="E788" s="242" t="s">
        <v>30</v>
      </c>
      <c r="F788" s="243" t="s">
        <v>1034</v>
      </c>
      <c r="G788" s="241"/>
      <c r="H788" s="244">
        <v>54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AT788" s="250" t="s">
        <v>152</v>
      </c>
      <c r="AU788" s="250" t="s">
        <v>84</v>
      </c>
      <c r="AV788" s="12" t="s">
        <v>84</v>
      </c>
      <c r="AW788" s="12" t="s">
        <v>37</v>
      </c>
      <c r="AX788" s="12" t="s">
        <v>74</v>
      </c>
      <c r="AY788" s="250" t="s">
        <v>143</v>
      </c>
    </row>
    <row r="789" s="12" customFormat="1">
      <c r="B789" s="240"/>
      <c r="C789" s="241"/>
      <c r="D789" s="231" t="s">
        <v>152</v>
      </c>
      <c r="E789" s="242" t="s">
        <v>30</v>
      </c>
      <c r="F789" s="243" t="s">
        <v>1035</v>
      </c>
      <c r="G789" s="241"/>
      <c r="H789" s="244">
        <v>63.878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AT789" s="250" t="s">
        <v>152</v>
      </c>
      <c r="AU789" s="250" t="s">
        <v>84</v>
      </c>
      <c r="AV789" s="12" t="s">
        <v>84</v>
      </c>
      <c r="AW789" s="12" t="s">
        <v>37</v>
      </c>
      <c r="AX789" s="12" t="s">
        <v>74</v>
      </c>
      <c r="AY789" s="250" t="s">
        <v>143</v>
      </c>
    </row>
    <row r="790" s="14" customFormat="1">
      <c r="B790" s="262"/>
      <c r="C790" s="263"/>
      <c r="D790" s="231" t="s">
        <v>152</v>
      </c>
      <c r="E790" s="264" t="s">
        <v>30</v>
      </c>
      <c r="F790" s="265" t="s">
        <v>187</v>
      </c>
      <c r="G790" s="263"/>
      <c r="H790" s="266">
        <v>1336</v>
      </c>
      <c r="I790" s="267"/>
      <c r="J790" s="263"/>
      <c r="K790" s="263"/>
      <c r="L790" s="268"/>
      <c r="M790" s="269"/>
      <c r="N790" s="270"/>
      <c r="O790" s="270"/>
      <c r="P790" s="270"/>
      <c r="Q790" s="270"/>
      <c r="R790" s="270"/>
      <c r="S790" s="270"/>
      <c r="T790" s="271"/>
      <c r="AT790" s="272" t="s">
        <v>152</v>
      </c>
      <c r="AU790" s="272" t="s">
        <v>84</v>
      </c>
      <c r="AV790" s="14" t="s">
        <v>150</v>
      </c>
      <c r="AW790" s="14" t="s">
        <v>37</v>
      </c>
      <c r="AX790" s="14" t="s">
        <v>82</v>
      </c>
      <c r="AY790" s="272" t="s">
        <v>143</v>
      </c>
    </row>
    <row r="791" s="1" customFormat="1" ht="38.25" customHeight="1">
      <c r="B791" s="46"/>
      <c r="C791" s="217" t="s">
        <v>1036</v>
      </c>
      <c r="D791" s="217" t="s">
        <v>145</v>
      </c>
      <c r="E791" s="218" t="s">
        <v>1037</v>
      </c>
      <c r="F791" s="219" t="s">
        <v>1038</v>
      </c>
      <c r="G791" s="220" t="s">
        <v>209</v>
      </c>
      <c r="H791" s="221">
        <v>120240</v>
      </c>
      <c r="I791" s="222"/>
      <c r="J791" s="223">
        <f>ROUND(I791*H791,2)</f>
        <v>0</v>
      </c>
      <c r="K791" s="219" t="s">
        <v>149</v>
      </c>
      <c r="L791" s="72"/>
      <c r="M791" s="224" t="s">
        <v>30</v>
      </c>
      <c r="N791" s="225" t="s">
        <v>45</v>
      </c>
      <c r="O791" s="47"/>
      <c r="P791" s="226">
        <f>O791*H791</f>
        <v>0</v>
      </c>
      <c r="Q791" s="226">
        <v>0</v>
      </c>
      <c r="R791" s="226">
        <f>Q791*H791</f>
        <v>0</v>
      </c>
      <c r="S791" s="226">
        <v>0</v>
      </c>
      <c r="T791" s="227">
        <f>S791*H791</f>
        <v>0</v>
      </c>
      <c r="AR791" s="24" t="s">
        <v>150</v>
      </c>
      <c r="AT791" s="24" t="s">
        <v>145</v>
      </c>
      <c r="AU791" s="24" t="s">
        <v>84</v>
      </c>
      <c r="AY791" s="24" t="s">
        <v>143</v>
      </c>
      <c r="BE791" s="228">
        <f>IF(N791="základní",J791,0)</f>
        <v>0</v>
      </c>
      <c r="BF791" s="228">
        <f>IF(N791="snížená",J791,0)</f>
        <v>0</v>
      </c>
      <c r="BG791" s="228">
        <f>IF(N791="zákl. přenesená",J791,0)</f>
        <v>0</v>
      </c>
      <c r="BH791" s="228">
        <f>IF(N791="sníž. přenesená",J791,0)</f>
        <v>0</v>
      </c>
      <c r="BI791" s="228">
        <f>IF(N791="nulová",J791,0)</f>
        <v>0</v>
      </c>
      <c r="BJ791" s="24" t="s">
        <v>82</v>
      </c>
      <c r="BK791" s="228">
        <f>ROUND(I791*H791,2)</f>
        <v>0</v>
      </c>
      <c r="BL791" s="24" t="s">
        <v>150</v>
      </c>
      <c r="BM791" s="24" t="s">
        <v>1039</v>
      </c>
    </row>
    <row r="792" s="11" customFormat="1">
      <c r="B792" s="229"/>
      <c r="C792" s="230"/>
      <c r="D792" s="231" t="s">
        <v>152</v>
      </c>
      <c r="E792" s="232" t="s">
        <v>30</v>
      </c>
      <c r="F792" s="233" t="s">
        <v>1040</v>
      </c>
      <c r="G792" s="230"/>
      <c r="H792" s="232" t="s">
        <v>30</v>
      </c>
      <c r="I792" s="234"/>
      <c r="J792" s="230"/>
      <c r="K792" s="230"/>
      <c r="L792" s="235"/>
      <c r="M792" s="236"/>
      <c r="N792" s="237"/>
      <c r="O792" s="237"/>
      <c r="P792" s="237"/>
      <c r="Q792" s="237"/>
      <c r="R792" s="237"/>
      <c r="S792" s="237"/>
      <c r="T792" s="238"/>
      <c r="AT792" s="239" t="s">
        <v>152</v>
      </c>
      <c r="AU792" s="239" t="s">
        <v>84</v>
      </c>
      <c r="AV792" s="11" t="s">
        <v>82</v>
      </c>
      <c r="AW792" s="11" t="s">
        <v>37</v>
      </c>
      <c r="AX792" s="11" t="s">
        <v>74</v>
      </c>
      <c r="AY792" s="239" t="s">
        <v>143</v>
      </c>
    </row>
    <row r="793" s="12" customFormat="1">
      <c r="B793" s="240"/>
      <c r="C793" s="241"/>
      <c r="D793" s="231" t="s">
        <v>152</v>
      </c>
      <c r="E793" s="242" t="s">
        <v>30</v>
      </c>
      <c r="F793" s="243" t="s">
        <v>1041</v>
      </c>
      <c r="G793" s="241"/>
      <c r="H793" s="244">
        <v>120240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AT793" s="250" t="s">
        <v>152</v>
      </c>
      <c r="AU793" s="250" t="s">
        <v>84</v>
      </c>
      <c r="AV793" s="12" t="s">
        <v>84</v>
      </c>
      <c r="AW793" s="12" t="s">
        <v>37</v>
      </c>
      <c r="AX793" s="12" t="s">
        <v>82</v>
      </c>
      <c r="AY793" s="250" t="s">
        <v>143</v>
      </c>
    </row>
    <row r="794" s="1" customFormat="1" ht="38.25" customHeight="1">
      <c r="B794" s="46"/>
      <c r="C794" s="217" t="s">
        <v>1042</v>
      </c>
      <c r="D794" s="217" t="s">
        <v>145</v>
      </c>
      <c r="E794" s="218" t="s">
        <v>1043</v>
      </c>
      <c r="F794" s="219" t="s">
        <v>1044</v>
      </c>
      <c r="G794" s="220" t="s">
        <v>209</v>
      </c>
      <c r="H794" s="221">
        <v>1336</v>
      </c>
      <c r="I794" s="222"/>
      <c r="J794" s="223">
        <f>ROUND(I794*H794,2)</f>
        <v>0</v>
      </c>
      <c r="K794" s="219" t="s">
        <v>149</v>
      </c>
      <c r="L794" s="72"/>
      <c r="M794" s="224" t="s">
        <v>30</v>
      </c>
      <c r="N794" s="225" t="s">
        <v>45</v>
      </c>
      <c r="O794" s="47"/>
      <c r="P794" s="226">
        <f>O794*H794</f>
        <v>0</v>
      </c>
      <c r="Q794" s="226">
        <v>0</v>
      </c>
      <c r="R794" s="226">
        <f>Q794*H794</f>
        <v>0</v>
      </c>
      <c r="S794" s="226">
        <v>0</v>
      </c>
      <c r="T794" s="227">
        <f>S794*H794</f>
        <v>0</v>
      </c>
      <c r="AR794" s="24" t="s">
        <v>150</v>
      </c>
      <c r="AT794" s="24" t="s">
        <v>145</v>
      </c>
      <c r="AU794" s="24" t="s">
        <v>84</v>
      </c>
      <c r="AY794" s="24" t="s">
        <v>143</v>
      </c>
      <c r="BE794" s="228">
        <f>IF(N794="základní",J794,0)</f>
        <v>0</v>
      </c>
      <c r="BF794" s="228">
        <f>IF(N794="snížená",J794,0)</f>
        <v>0</v>
      </c>
      <c r="BG794" s="228">
        <f>IF(N794="zákl. přenesená",J794,0)</f>
        <v>0</v>
      </c>
      <c r="BH794" s="228">
        <f>IF(N794="sníž. přenesená",J794,0)</f>
        <v>0</v>
      </c>
      <c r="BI794" s="228">
        <f>IF(N794="nulová",J794,0)</f>
        <v>0</v>
      </c>
      <c r="BJ794" s="24" t="s">
        <v>82</v>
      </c>
      <c r="BK794" s="228">
        <f>ROUND(I794*H794,2)</f>
        <v>0</v>
      </c>
      <c r="BL794" s="24" t="s">
        <v>150</v>
      </c>
      <c r="BM794" s="24" t="s">
        <v>1045</v>
      </c>
    </row>
    <row r="795" s="1" customFormat="1" ht="25.5" customHeight="1">
      <c r="B795" s="46"/>
      <c r="C795" s="217" t="s">
        <v>1046</v>
      </c>
      <c r="D795" s="217" t="s">
        <v>145</v>
      </c>
      <c r="E795" s="218" t="s">
        <v>1047</v>
      </c>
      <c r="F795" s="219" t="s">
        <v>1048</v>
      </c>
      <c r="G795" s="220" t="s">
        <v>209</v>
      </c>
      <c r="H795" s="221">
        <v>1336</v>
      </c>
      <c r="I795" s="222"/>
      <c r="J795" s="223">
        <f>ROUND(I795*H795,2)</f>
        <v>0</v>
      </c>
      <c r="K795" s="219" t="s">
        <v>149</v>
      </c>
      <c r="L795" s="72"/>
      <c r="M795" s="224" t="s">
        <v>30</v>
      </c>
      <c r="N795" s="225" t="s">
        <v>45</v>
      </c>
      <c r="O795" s="47"/>
      <c r="P795" s="226">
        <f>O795*H795</f>
        <v>0</v>
      </c>
      <c r="Q795" s="226">
        <v>0</v>
      </c>
      <c r="R795" s="226">
        <f>Q795*H795</f>
        <v>0</v>
      </c>
      <c r="S795" s="226">
        <v>0</v>
      </c>
      <c r="T795" s="227">
        <f>S795*H795</f>
        <v>0</v>
      </c>
      <c r="AR795" s="24" t="s">
        <v>150</v>
      </c>
      <c r="AT795" s="24" t="s">
        <v>145</v>
      </c>
      <c r="AU795" s="24" t="s">
        <v>84</v>
      </c>
      <c r="AY795" s="24" t="s">
        <v>143</v>
      </c>
      <c r="BE795" s="228">
        <f>IF(N795="základní",J795,0)</f>
        <v>0</v>
      </c>
      <c r="BF795" s="228">
        <f>IF(N795="snížená",J795,0)</f>
        <v>0</v>
      </c>
      <c r="BG795" s="228">
        <f>IF(N795="zákl. přenesená",J795,0)</f>
        <v>0</v>
      </c>
      <c r="BH795" s="228">
        <f>IF(N795="sníž. přenesená",J795,0)</f>
        <v>0</v>
      </c>
      <c r="BI795" s="228">
        <f>IF(N795="nulová",J795,0)</f>
        <v>0</v>
      </c>
      <c r="BJ795" s="24" t="s">
        <v>82</v>
      </c>
      <c r="BK795" s="228">
        <f>ROUND(I795*H795,2)</f>
        <v>0</v>
      </c>
      <c r="BL795" s="24" t="s">
        <v>150</v>
      </c>
      <c r="BM795" s="24" t="s">
        <v>1049</v>
      </c>
    </row>
    <row r="796" s="1" customFormat="1" ht="25.5" customHeight="1">
      <c r="B796" s="46"/>
      <c r="C796" s="217" t="s">
        <v>1050</v>
      </c>
      <c r="D796" s="217" t="s">
        <v>145</v>
      </c>
      <c r="E796" s="218" t="s">
        <v>1051</v>
      </c>
      <c r="F796" s="219" t="s">
        <v>1052</v>
      </c>
      <c r="G796" s="220" t="s">
        <v>209</v>
      </c>
      <c r="H796" s="221">
        <v>120240</v>
      </c>
      <c r="I796" s="222"/>
      <c r="J796" s="223">
        <f>ROUND(I796*H796,2)</f>
        <v>0</v>
      </c>
      <c r="K796" s="219" t="s">
        <v>149</v>
      </c>
      <c r="L796" s="72"/>
      <c r="M796" s="224" t="s">
        <v>30</v>
      </c>
      <c r="N796" s="225" t="s">
        <v>45</v>
      </c>
      <c r="O796" s="47"/>
      <c r="P796" s="226">
        <f>O796*H796</f>
        <v>0</v>
      </c>
      <c r="Q796" s="226">
        <v>0</v>
      </c>
      <c r="R796" s="226">
        <f>Q796*H796</f>
        <v>0</v>
      </c>
      <c r="S796" s="226">
        <v>0</v>
      </c>
      <c r="T796" s="227">
        <f>S796*H796</f>
        <v>0</v>
      </c>
      <c r="AR796" s="24" t="s">
        <v>150</v>
      </c>
      <c r="AT796" s="24" t="s">
        <v>145</v>
      </c>
      <c r="AU796" s="24" t="s">
        <v>84</v>
      </c>
      <c r="AY796" s="24" t="s">
        <v>143</v>
      </c>
      <c r="BE796" s="228">
        <f>IF(N796="základní",J796,0)</f>
        <v>0</v>
      </c>
      <c r="BF796" s="228">
        <f>IF(N796="snížená",J796,0)</f>
        <v>0</v>
      </c>
      <c r="BG796" s="228">
        <f>IF(N796="zákl. přenesená",J796,0)</f>
        <v>0</v>
      </c>
      <c r="BH796" s="228">
        <f>IF(N796="sníž. přenesená",J796,0)</f>
        <v>0</v>
      </c>
      <c r="BI796" s="228">
        <f>IF(N796="nulová",J796,0)</f>
        <v>0</v>
      </c>
      <c r="BJ796" s="24" t="s">
        <v>82</v>
      </c>
      <c r="BK796" s="228">
        <f>ROUND(I796*H796,2)</f>
        <v>0</v>
      </c>
      <c r="BL796" s="24" t="s">
        <v>150</v>
      </c>
      <c r="BM796" s="24" t="s">
        <v>1053</v>
      </c>
    </row>
    <row r="797" s="11" customFormat="1">
      <c r="B797" s="229"/>
      <c r="C797" s="230"/>
      <c r="D797" s="231" t="s">
        <v>152</v>
      </c>
      <c r="E797" s="232" t="s">
        <v>30</v>
      </c>
      <c r="F797" s="233" t="s">
        <v>1040</v>
      </c>
      <c r="G797" s="230"/>
      <c r="H797" s="232" t="s">
        <v>30</v>
      </c>
      <c r="I797" s="234"/>
      <c r="J797" s="230"/>
      <c r="K797" s="230"/>
      <c r="L797" s="235"/>
      <c r="M797" s="236"/>
      <c r="N797" s="237"/>
      <c r="O797" s="237"/>
      <c r="P797" s="237"/>
      <c r="Q797" s="237"/>
      <c r="R797" s="237"/>
      <c r="S797" s="237"/>
      <c r="T797" s="238"/>
      <c r="AT797" s="239" t="s">
        <v>152</v>
      </c>
      <c r="AU797" s="239" t="s">
        <v>84</v>
      </c>
      <c r="AV797" s="11" t="s">
        <v>82</v>
      </c>
      <c r="AW797" s="11" t="s">
        <v>37</v>
      </c>
      <c r="AX797" s="11" t="s">
        <v>74</v>
      </c>
      <c r="AY797" s="239" t="s">
        <v>143</v>
      </c>
    </row>
    <row r="798" s="12" customFormat="1">
      <c r="B798" s="240"/>
      <c r="C798" s="241"/>
      <c r="D798" s="231" t="s">
        <v>152</v>
      </c>
      <c r="E798" s="242" t="s">
        <v>30</v>
      </c>
      <c r="F798" s="243" t="s">
        <v>1041</v>
      </c>
      <c r="G798" s="241"/>
      <c r="H798" s="244">
        <v>120240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AT798" s="250" t="s">
        <v>152</v>
      </c>
      <c r="AU798" s="250" t="s">
        <v>84</v>
      </c>
      <c r="AV798" s="12" t="s">
        <v>84</v>
      </c>
      <c r="AW798" s="12" t="s">
        <v>37</v>
      </c>
      <c r="AX798" s="12" t="s">
        <v>82</v>
      </c>
      <c r="AY798" s="250" t="s">
        <v>143</v>
      </c>
    </row>
    <row r="799" s="1" customFormat="1" ht="25.5" customHeight="1">
      <c r="B799" s="46"/>
      <c r="C799" s="217" t="s">
        <v>1054</v>
      </c>
      <c r="D799" s="217" t="s">
        <v>145</v>
      </c>
      <c r="E799" s="218" t="s">
        <v>1055</v>
      </c>
      <c r="F799" s="219" t="s">
        <v>1056</v>
      </c>
      <c r="G799" s="220" t="s">
        <v>209</v>
      </c>
      <c r="H799" s="221">
        <v>1336</v>
      </c>
      <c r="I799" s="222"/>
      <c r="J799" s="223">
        <f>ROUND(I799*H799,2)</f>
        <v>0</v>
      </c>
      <c r="K799" s="219" t="s">
        <v>149</v>
      </c>
      <c r="L799" s="72"/>
      <c r="M799" s="224" t="s">
        <v>30</v>
      </c>
      <c r="N799" s="225" t="s">
        <v>45</v>
      </c>
      <c r="O799" s="47"/>
      <c r="P799" s="226">
        <f>O799*H799</f>
        <v>0</v>
      </c>
      <c r="Q799" s="226">
        <v>0</v>
      </c>
      <c r="R799" s="226">
        <f>Q799*H799</f>
        <v>0</v>
      </c>
      <c r="S799" s="226">
        <v>0</v>
      </c>
      <c r="T799" s="227">
        <f>S799*H799</f>
        <v>0</v>
      </c>
      <c r="AR799" s="24" t="s">
        <v>150</v>
      </c>
      <c r="AT799" s="24" t="s">
        <v>145</v>
      </c>
      <c r="AU799" s="24" t="s">
        <v>84</v>
      </c>
      <c r="AY799" s="24" t="s">
        <v>143</v>
      </c>
      <c r="BE799" s="228">
        <f>IF(N799="základní",J799,0)</f>
        <v>0</v>
      </c>
      <c r="BF799" s="228">
        <f>IF(N799="snížená",J799,0)</f>
        <v>0</v>
      </c>
      <c r="BG799" s="228">
        <f>IF(N799="zákl. přenesená",J799,0)</f>
        <v>0</v>
      </c>
      <c r="BH799" s="228">
        <f>IF(N799="sníž. přenesená",J799,0)</f>
        <v>0</v>
      </c>
      <c r="BI799" s="228">
        <f>IF(N799="nulová",J799,0)</f>
        <v>0</v>
      </c>
      <c r="BJ799" s="24" t="s">
        <v>82</v>
      </c>
      <c r="BK799" s="228">
        <f>ROUND(I799*H799,2)</f>
        <v>0</v>
      </c>
      <c r="BL799" s="24" t="s">
        <v>150</v>
      </c>
      <c r="BM799" s="24" t="s">
        <v>1057</v>
      </c>
    </row>
    <row r="800" s="1" customFormat="1" ht="25.5" customHeight="1">
      <c r="B800" s="46"/>
      <c r="C800" s="217" t="s">
        <v>1058</v>
      </c>
      <c r="D800" s="217" t="s">
        <v>145</v>
      </c>
      <c r="E800" s="218" t="s">
        <v>1059</v>
      </c>
      <c r="F800" s="219" t="s">
        <v>1060</v>
      </c>
      <c r="G800" s="220" t="s">
        <v>209</v>
      </c>
      <c r="H800" s="221">
        <v>20</v>
      </c>
      <c r="I800" s="222"/>
      <c r="J800" s="223">
        <f>ROUND(I800*H800,2)</f>
        <v>0</v>
      </c>
      <c r="K800" s="219" t="s">
        <v>149</v>
      </c>
      <c r="L800" s="72"/>
      <c r="M800" s="224" t="s">
        <v>30</v>
      </c>
      <c r="N800" s="225" t="s">
        <v>45</v>
      </c>
      <c r="O800" s="47"/>
      <c r="P800" s="226">
        <f>O800*H800</f>
        <v>0</v>
      </c>
      <c r="Q800" s="226">
        <v>0.00021000000000000001</v>
      </c>
      <c r="R800" s="226">
        <f>Q800*H800</f>
        <v>0.0042000000000000006</v>
      </c>
      <c r="S800" s="226">
        <v>0</v>
      </c>
      <c r="T800" s="227">
        <f>S800*H800</f>
        <v>0</v>
      </c>
      <c r="AR800" s="24" t="s">
        <v>150</v>
      </c>
      <c r="AT800" s="24" t="s">
        <v>145</v>
      </c>
      <c r="AU800" s="24" t="s">
        <v>84</v>
      </c>
      <c r="AY800" s="24" t="s">
        <v>143</v>
      </c>
      <c r="BE800" s="228">
        <f>IF(N800="základní",J800,0)</f>
        <v>0</v>
      </c>
      <c r="BF800" s="228">
        <f>IF(N800="snížená",J800,0)</f>
        <v>0</v>
      </c>
      <c r="BG800" s="228">
        <f>IF(N800="zákl. přenesená",J800,0)</f>
        <v>0</v>
      </c>
      <c r="BH800" s="228">
        <f>IF(N800="sníž. přenesená",J800,0)</f>
        <v>0</v>
      </c>
      <c r="BI800" s="228">
        <f>IF(N800="nulová",J800,0)</f>
        <v>0</v>
      </c>
      <c r="BJ800" s="24" t="s">
        <v>82</v>
      </c>
      <c r="BK800" s="228">
        <f>ROUND(I800*H800,2)</f>
        <v>0</v>
      </c>
      <c r="BL800" s="24" t="s">
        <v>150</v>
      </c>
      <c r="BM800" s="24" t="s">
        <v>1061</v>
      </c>
    </row>
    <row r="801" s="10" customFormat="1" ht="29.88" customHeight="1">
      <c r="B801" s="201"/>
      <c r="C801" s="202"/>
      <c r="D801" s="203" t="s">
        <v>73</v>
      </c>
      <c r="E801" s="215" t="s">
        <v>903</v>
      </c>
      <c r="F801" s="215" t="s">
        <v>1062</v>
      </c>
      <c r="G801" s="202"/>
      <c r="H801" s="202"/>
      <c r="I801" s="205"/>
      <c r="J801" s="216">
        <f>BK801</f>
        <v>0</v>
      </c>
      <c r="K801" s="202"/>
      <c r="L801" s="207"/>
      <c r="M801" s="208"/>
      <c r="N801" s="209"/>
      <c r="O801" s="209"/>
      <c r="P801" s="210">
        <f>SUM(P802:P817)</f>
        <v>0</v>
      </c>
      <c r="Q801" s="209"/>
      <c r="R801" s="210">
        <f>SUM(R802:R817)</f>
        <v>0.015800000000000002</v>
      </c>
      <c r="S801" s="209"/>
      <c r="T801" s="211">
        <f>SUM(T802:T817)</f>
        <v>0</v>
      </c>
      <c r="AR801" s="212" t="s">
        <v>82</v>
      </c>
      <c r="AT801" s="213" t="s">
        <v>73</v>
      </c>
      <c r="AU801" s="213" t="s">
        <v>82</v>
      </c>
      <c r="AY801" s="212" t="s">
        <v>143</v>
      </c>
      <c r="BK801" s="214">
        <f>SUM(BK802:BK817)</f>
        <v>0</v>
      </c>
    </row>
    <row r="802" s="1" customFormat="1" ht="25.5" customHeight="1">
      <c r="B802" s="46"/>
      <c r="C802" s="217" t="s">
        <v>1063</v>
      </c>
      <c r="D802" s="217" t="s">
        <v>145</v>
      </c>
      <c r="E802" s="218" t="s">
        <v>1064</v>
      </c>
      <c r="F802" s="219" t="s">
        <v>1065</v>
      </c>
      <c r="G802" s="220" t="s">
        <v>321</v>
      </c>
      <c r="H802" s="221">
        <v>5</v>
      </c>
      <c r="I802" s="222"/>
      <c r="J802" s="223">
        <f>ROUND(I802*H802,2)</f>
        <v>0</v>
      </c>
      <c r="K802" s="219" t="s">
        <v>30</v>
      </c>
      <c r="L802" s="72"/>
      <c r="M802" s="224" t="s">
        <v>30</v>
      </c>
      <c r="N802" s="225" t="s">
        <v>45</v>
      </c>
      <c r="O802" s="47"/>
      <c r="P802" s="226">
        <f>O802*H802</f>
        <v>0</v>
      </c>
      <c r="Q802" s="226">
        <v>0</v>
      </c>
      <c r="R802" s="226">
        <f>Q802*H802</f>
        <v>0</v>
      </c>
      <c r="S802" s="226">
        <v>0</v>
      </c>
      <c r="T802" s="227">
        <f>S802*H802</f>
        <v>0</v>
      </c>
      <c r="AR802" s="24" t="s">
        <v>150</v>
      </c>
      <c r="AT802" s="24" t="s">
        <v>145</v>
      </c>
      <c r="AU802" s="24" t="s">
        <v>84</v>
      </c>
      <c r="AY802" s="24" t="s">
        <v>143</v>
      </c>
      <c r="BE802" s="228">
        <f>IF(N802="základní",J802,0)</f>
        <v>0</v>
      </c>
      <c r="BF802" s="228">
        <f>IF(N802="snížená",J802,0)</f>
        <v>0</v>
      </c>
      <c r="BG802" s="228">
        <f>IF(N802="zákl. přenesená",J802,0)</f>
        <v>0</v>
      </c>
      <c r="BH802" s="228">
        <f>IF(N802="sníž. přenesená",J802,0)</f>
        <v>0</v>
      </c>
      <c r="BI802" s="228">
        <f>IF(N802="nulová",J802,0)</f>
        <v>0</v>
      </c>
      <c r="BJ802" s="24" t="s">
        <v>82</v>
      </c>
      <c r="BK802" s="228">
        <f>ROUND(I802*H802,2)</f>
        <v>0</v>
      </c>
      <c r="BL802" s="24" t="s">
        <v>150</v>
      </c>
      <c r="BM802" s="24" t="s">
        <v>1066</v>
      </c>
    </row>
    <row r="803" s="1" customFormat="1" ht="38.25" customHeight="1">
      <c r="B803" s="46"/>
      <c r="C803" s="217" t="s">
        <v>1067</v>
      </c>
      <c r="D803" s="217" t="s">
        <v>145</v>
      </c>
      <c r="E803" s="218" t="s">
        <v>1068</v>
      </c>
      <c r="F803" s="219" t="s">
        <v>1069</v>
      </c>
      <c r="G803" s="220" t="s">
        <v>269</v>
      </c>
      <c r="H803" s="221">
        <v>1</v>
      </c>
      <c r="I803" s="222"/>
      <c r="J803" s="223">
        <f>ROUND(I803*H803,2)</f>
        <v>0</v>
      </c>
      <c r="K803" s="219" t="s">
        <v>30</v>
      </c>
      <c r="L803" s="72"/>
      <c r="M803" s="224" t="s">
        <v>30</v>
      </c>
      <c r="N803" s="225" t="s">
        <v>45</v>
      </c>
      <c r="O803" s="47"/>
      <c r="P803" s="226">
        <f>O803*H803</f>
        <v>0</v>
      </c>
      <c r="Q803" s="226">
        <v>0</v>
      </c>
      <c r="R803" s="226">
        <f>Q803*H803</f>
        <v>0</v>
      </c>
      <c r="S803" s="226">
        <v>0</v>
      </c>
      <c r="T803" s="227">
        <f>S803*H803</f>
        <v>0</v>
      </c>
      <c r="AR803" s="24" t="s">
        <v>150</v>
      </c>
      <c r="AT803" s="24" t="s">
        <v>145</v>
      </c>
      <c r="AU803" s="24" t="s">
        <v>84</v>
      </c>
      <c r="AY803" s="24" t="s">
        <v>143</v>
      </c>
      <c r="BE803" s="228">
        <f>IF(N803="základní",J803,0)</f>
        <v>0</v>
      </c>
      <c r="BF803" s="228">
        <f>IF(N803="snížená",J803,0)</f>
        <v>0</v>
      </c>
      <c r="BG803" s="228">
        <f>IF(N803="zákl. přenesená",J803,0)</f>
        <v>0</v>
      </c>
      <c r="BH803" s="228">
        <f>IF(N803="sníž. přenesená",J803,0)</f>
        <v>0</v>
      </c>
      <c r="BI803" s="228">
        <f>IF(N803="nulová",J803,0)</f>
        <v>0</v>
      </c>
      <c r="BJ803" s="24" t="s">
        <v>82</v>
      </c>
      <c r="BK803" s="228">
        <f>ROUND(I803*H803,2)</f>
        <v>0</v>
      </c>
      <c r="BL803" s="24" t="s">
        <v>150</v>
      </c>
      <c r="BM803" s="24" t="s">
        <v>1070</v>
      </c>
    </row>
    <row r="804" s="1" customFormat="1" ht="25.5" customHeight="1">
      <c r="B804" s="46"/>
      <c r="C804" s="217" t="s">
        <v>1071</v>
      </c>
      <c r="D804" s="217" t="s">
        <v>145</v>
      </c>
      <c r="E804" s="218" t="s">
        <v>1072</v>
      </c>
      <c r="F804" s="219" t="s">
        <v>1073</v>
      </c>
      <c r="G804" s="220" t="s">
        <v>269</v>
      </c>
      <c r="H804" s="221">
        <v>1</v>
      </c>
      <c r="I804" s="222"/>
      <c r="J804" s="223">
        <f>ROUND(I804*H804,2)</f>
        <v>0</v>
      </c>
      <c r="K804" s="219" t="s">
        <v>30</v>
      </c>
      <c r="L804" s="72"/>
      <c r="M804" s="224" t="s">
        <v>30</v>
      </c>
      <c r="N804" s="225" t="s">
        <v>45</v>
      </c>
      <c r="O804" s="47"/>
      <c r="P804" s="226">
        <f>O804*H804</f>
        <v>0</v>
      </c>
      <c r="Q804" s="226">
        <v>0</v>
      </c>
      <c r="R804" s="226">
        <f>Q804*H804</f>
        <v>0</v>
      </c>
      <c r="S804" s="226">
        <v>0</v>
      </c>
      <c r="T804" s="227">
        <f>S804*H804</f>
        <v>0</v>
      </c>
      <c r="AR804" s="24" t="s">
        <v>150</v>
      </c>
      <c r="AT804" s="24" t="s">
        <v>145</v>
      </c>
      <c r="AU804" s="24" t="s">
        <v>84</v>
      </c>
      <c r="AY804" s="24" t="s">
        <v>143</v>
      </c>
      <c r="BE804" s="228">
        <f>IF(N804="základní",J804,0)</f>
        <v>0</v>
      </c>
      <c r="BF804" s="228">
        <f>IF(N804="snížená",J804,0)</f>
        <v>0</v>
      </c>
      <c r="BG804" s="228">
        <f>IF(N804="zákl. přenesená",J804,0)</f>
        <v>0</v>
      </c>
      <c r="BH804" s="228">
        <f>IF(N804="sníž. přenesená",J804,0)</f>
        <v>0</v>
      </c>
      <c r="BI804" s="228">
        <f>IF(N804="nulová",J804,0)</f>
        <v>0</v>
      </c>
      <c r="BJ804" s="24" t="s">
        <v>82</v>
      </c>
      <c r="BK804" s="228">
        <f>ROUND(I804*H804,2)</f>
        <v>0</v>
      </c>
      <c r="BL804" s="24" t="s">
        <v>150</v>
      </c>
      <c r="BM804" s="24" t="s">
        <v>1074</v>
      </c>
    </row>
    <row r="805" s="1" customFormat="1" ht="25.5" customHeight="1">
      <c r="B805" s="46"/>
      <c r="C805" s="217" t="s">
        <v>1075</v>
      </c>
      <c r="D805" s="217" t="s">
        <v>145</v>
      </c>
      <c r="E805" s="218" t="s">
        <v>1076</v>
      </c>
      <c r="F805" s="219" t="s">
        <v>1077</v>
      </c>
      <c r="G805" s="220" t="s">
        <v>321</v>
      </c>
      <c r="H805" s="221">
        <v>1</v>
      </c>
      <c r="I805" s="222"/>
      <c r="J805" s="223">
        <f>ROUND(I805*H805,2)</f>
        <v>0</v>
      </c>
      <c r="K805" s="219" t="s">
        <v>30</v>
      </c>
      <c r="L805" s="72"/>
      <c r="M805" s="224" t="s">
        <v>30</v>
      </c>
      <c r="N805" s="225" t="s">
        <v>45</v>
      </c>
      <c r="O805" s="47"/>
      <c r="P805" s="226">
        <f>O805*H805</f>
        <v>0</v>
      </c>
      <c r="Q805" s="226">
        <v>0</v>
      </c>
      <c r="R805" s="226">
        <f>Q805*H805</f>
        <v>0</v>
      </c>
      <c r="S805" s="226">
        <v>0</v>
      </c>
      <c r="T805" s="227">
        <f>S805*H805</f>
        <v>0</v>
      </c>
      <c r="AR805" s="24" t="s">
        <v>150</v>
      </c>
      <c r="AT805" s="24" t="s">
        <v>145</v>
      </c>
      <c r="AU805" s="24" t="s">
        <v>84</v>
      </c>
      <c r="AY805" s="24" t="s">
        <v>143</v>
      </c>
      <c r="BE805" s="228">
        <f>IF(N805="základní",J805,0)</f>
        <v>0</v>
      </c>
      <c r="BF805" s="228">
        <f>IF(N805="snížená",J805,0)</f>
        <v>0</v>
      </c>
      <c r="BG805" s="228">
        <f>IF(N805="zákl. přenesená",J805,0)</f>
        <v>0</v>
      </c>
      <c r="BH805" s="228">
        <f>IF(N805="sníž. přenesená",J805,0)</f>
        <v>0</v>
      </c>
      <c r="BI805" s="228">
        <f>IF(N805="nulová",J805,0)</f>
        <v>0</v>
      </c>
      <c r="BJ805" s="24" t="s">
        <v>82</v>
      </c>
      <c r="BK805" s="228">
        <f>ROUND(I805*H805,2)</f>
        <v>0</v>
      </c>
      <c r="BL805" s="24" t="s">
        <v>150</v>
      </c>
      <c r="BM805" s="24" t="s">
        <v>1078</v>
      </c>
    </row>
    <row r="806" s="1" customFormat="1" ht="38.25" customHeight="1">
      <c r="B806" s="46"/>
      <c r="C806" s="217" t="s">
        <v>1079</v>
      </c>
      <c r="D806" s="217" t="s">
        <v>145</v>
      </c>
      <c r="E806" s="218" t="s">
        <v>1080</v>
      </c>
      <c r="F806" s="219" t="s">
        <v>1081</v>
      </c>
      <c r="G806" s="220" t="s">
        <v>247</v>
      </c>
      <c r="H806" s="221">
        <v>150</v>
      </c>
      <c r="I806" s="222"/>
      <c r="J806" s="223">
        <f>ROUND(I806*H806,2)</f>
        <v>0</v>
      </c>
      <c r="K806" s="219" t="s">
        <v>149</v>
      </c>
      <c r="L806" s="72"/>
      <c r="M806" s="224" t="s">
        <v>30</v>
      </c>
      <c r="N806" s="225" t="s">
        <v>45</v>
      </c>
      <c r="O806" s="47"/>
      <c r="P806" s="226">
        <f>O806*H806</f>
        <v>0</v>
      </c>
      <c r="Q806" s="226">
        <v>0</v>
      </c>
      <c r="R806" s="226">
        <f>Q806*H806</f>
        <v>0</v>
      </c>
      <c r="S806" s="226">
        <v>0</v>
      </c>
      <c r="T806" s="227">
        <f>S806*H806</f>
        <v>0</v>
      </c>
      <c r="AR806" s="24" t="s">
        <v>251</v>
      </c>
      <c r="AT806" s="24" t="s">
        <v>145</v>
      </c>
      <c r="AU806" s="24" t="s">
        <v>84</v>
      </c>
      <c r="AY806" s="24" t="s">
        <v>143</v>
      </c>
      <c r="BE806" s="228">
        <f>IF(N806="základní",J806,0)</f>
        <v>0</v>
      </c>
      <c r="BF806" s="228">
        <f>IF(N806="snížená",J806,0)</f>
        <v>0</v>
      </c>
      <c r="BG806" s="228">
        <f>IF(N806="zákl. přenesená",J806,0)</f>
        <v>0</v>
      </c>
      <c r="BH806" s="228">
        <f>IF(N806="sníž. přenesená",J806,0)</f>
        <v>0</v>
      </c>
      <c r="BI806" s="228">
        <f>IF(N806="nulová",J806,0)</f>
        <v>0</v>
      </c>
      <c r="BJ806" s="24" t="s">
        <v>82</v>
      </c>
      <c r="BK806" s="228">
        <f>ROUND(I806*H806,2)</f>
        <v>0</v>
      </c>
      <c r="BL806" s="24" t="s">
        <v>251</v>
      </c>
      <c r="BM806" s="24" t="s">
        <v>1082</v>
      </c>
    </row>
    <row r="807" s="11" customFormat="1">
      <c r="B807" s="229"/>
      <c r="C807" s="230"/>
      <c r="D807" s="231" t="s">
        <v>152</v>
      </c>
      <c r="E807" s="232" t="s">
        <v>30</v>
      </c>
      <c r="F807" s="233" t="s">
        <v>1083</v>
      </c>
      <c r="G807" s="230"/>
      <c r="H807" s="232" t="s">
        <v>30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AT807" s="239" t="s">
        <v>152</v>
      </c>
      <c r="AU807" s="239" t="s">
        <v>84</v>
      </c>
      <c r="AV807" s="11" t="s">
        <v>82</v>
      </c>
      <c r="AW807" s="11" t="s">
        <v>37</v>
      </c>
      <c r="AX807" s="11" t="s">
        <v>74</v>
      </c>
      <c r="AY807" s="239" t="s">
        <v>143</v>
      </c>
    </row>
    <row r="808" s="12" customFormat="1">
      <c r="B808" s="240"/>
      <c r="C808" s="241"/>
      <c r="D808" s="231" t="s">
        <v>152</v>
      </c>
      <c r="E808" s="242" t="s">
        <v>30</v>
      </c>
      <c r="F808" s="243" t="s">
        <v>1084</v>
      </c>
      <c r="G808" s="241"/>
      <c r="H808" s="244">
        <v>150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AT808" s="250" t="s">
        <v>152</v>
      </c>
      <c r="AU808" s="250" t="s">
        <v>84</v>
      </c>
      <c r="AV808" s="12" t="s">
        <v>84</v>
      </c>
      <c r="AW808" s="12" t="s">
        <v>37</v>
      </c>
      <c r="AX808" s="12" t="s">
        <v>74</v>
      </c>
      <c r="AY808" s="250" t="s">
        <v>143</v>
      </c>
    </row>
    <row r="809" s="1" customFormat="1" ht="16.5" customHeight="1">
      <c r="B809" s="46"/>
      <c r="C809" s="273" t="s">
        <v>1085</v>
      </c>
      <c r="D809" s="273" t="s">
        <v>195</v>
      </c>
      <c r="E809" s="274" t="s">
        <v>1086</v>
      </c>
      <c r="F809" s="275" t="s">
        <v>1087</v>
      </c>
      <c r="G809" s="276" t="s">
        <v>247</v>
      </c>
      <c r="H809" s="277">
        <v>158</v>
      </c>
      <c r="I809" s="278"/>
      <c r="J809" s="279">
        <f>ROUND(I809*H809,2)</f>
        <v>0</v>
      </c>
      <c r="K809" s="275" t="s">
        <v>30</v>
      </c>
      <c r="L809" s="280"/>
      <c r="M809" s="281" t="s">
        <v>30</v>
      </c>
      <c r="N809" s="282" t="s">
        <v>45</v>
      </c>
      <c r="O809" s="47"/>
      <c r="P809" s="226">
        <f>O809*H809</f>
        <v>0</v>
      </c>
      <c r="Q809" s="226">
        <v>0.00010000000000000001</v>
      </c>
      <c r="R809" s="226">
        <f>Q809*H809</f>
        <v>0.015800000000000002</v>
      </c>
      <c r="S809" s="226">
        <v>0</v>
      </c>
      <c r="T809" s="227">
        <f>S809*H809</f>
        <v>0</v>
      </c>
      <c r="AR809" s="24" t="s">
        <v>363</v>
      </c>
      <c r="AT809" s="24" t="s">
        <v>195</v>
      </c>
      <c r="AU809" s="24" t="s">
        <v>84</v>
      </c>
      <c r="AY809" s="24" t="s">
        <v>143</v>
      </c>
      <c r="BE809" s="228">
        <f>IF(N809="základní",J809,0)</f>
        <v>0</v>
      </c>
      <c r="BF809" s="228">
        <f>IF(N809="snížená",J809,0)</f>
        <v>0</v>
      </c>
      <c r="BG809" s="228">
        <f>IF(N809="zákl. přenesená",J809,0)</f>
        <v>0</v>
      </c>
      <c r="BH809" s="228">
        <f>IF(N809="sníž. přenesená",J809,0)</f>
        <v>0</v>
      </c>
      <c r="BI809" s="228">
        <f>IF(N809="nulová",J809,0)</f>
        <v>0</v>
      </c>
      <c r="BJ809" s="24" t="s">
        <v>82</v>
      </c>
      <c r="BK809" s="228">
        <f>ROUND(I809*H809,2)</f>
        <v>0</v>
      </c>
      <c r="BL809" s="24" t="s">
        <v>251</v>
      </c>
      <c r="BM809" s="24" t="s">
        <v>1088</v>
      </c>
    </row>
    <row r="810" s="12" customFormat="1">
      <c r="B810" s="240"/>
      <c r="C810" s="241"/>
      <c r="D810" s="231" t="s">
        <v>152</v>
      </c>
      <c r="E810" s="242" t="s">
        <v>30</v>
      </c>
      <c r="F810" s="243" t="s">
        <v>1089</v>
      </c>
      <c r="G810" s="241"/>
      <c r="H810" s="244">
        <v>158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AT810" s="250" t="s">
        <v>152</v>
      </c>
      <c r="AU810" s="250" t="s">
        <v>84</v>
      </c>
      <c r="AV810" s="12" t="s">
        <v>84</v>
      </c>
      <c r="AW810" s="12" t="s">
        <v>37</v>
      </c>
      <c r="AX810" s="12" t="s">
        <v>74</v>
      </c>
      <c r="AY810" s="250" t="s">
        <v>143</v>
      </c>
    </row>
    <row r="811" s="1" customFormat="1" ht="25.5" customHeight="1">
      <c r="B811" s="46"/>
      <c r="C811" s="217" t="s">
        <v>1090</v>
      </c>
      <c r="D811" s="217" t="s">
        <v>145</v>
      </c>
      <c r="E811" s="218" t="s">
        <v>1091</v>
      </c>
      <c r="F811" s="219" t="s">
        <v>1092</v>
      </c>
      <c r="G811" s="220" t="s">
        <v>209</v>
      </c>
      <c r="H811" s="221">
        <v>347</v>
      </c>
      <c r="I811" s="222"/>
      <c r="J811" s="223">
        <f>ROUND(I811*H811,2)</f>
        <v>0</v>
      </c>
      <c r="K811" s="219" t="s">
        <v>149</v>
      </c>
      <c r="L811" s="72"/>
      <c r="M811" s="224" t="s">
        <v>30</v>
      </c>
      <c r="N811" s="225" t="s">
        <v>45</v>
      </c>
      <c r="O811" s="47"/>
      <c r="P811" s="226">
        <f>O811*H811</f>
        <v>0</v>
      </c>
      <c r="Q811" s="226">
        <v>0</v>
      </c>
      <c r="R811" s="226">
        <f>Q811*H811</f>
        <v>0</v>
      </c>
      <c r="S811" s="226">
        <v>0</v>
      </c>
      <c r="T811" s="227">
        <f>S811*H811</f>
        <v>0</v>
      </c>
      <c r="AR811" s="24" t="s">
        <v>150</v>
      </c>
      <c r="AT811" s="24" t="s">
        <v>145</v>
      </c>
      <c r="AU811" s="24" t="s">
        <v>84</v>
      </c>
      <c r="AY811" s="24" t="s">
        <v>143</v>
      </c>
      <c r="BE811" s="228">
        <f>IF(N811="základní",J811,0)</f>
        <v>0</v>
      </c>
      <c r="BF811" s="228">
        <f>IF(N811="snížená",J811,0)</f>
        <v>0</v>
      </c>
      <c r="BG811" s="228">
        <f>IF(N811="zákl. přenesená",J811,0)</f>
        <v>0</v>
      </c>
      <c r="BH811" s="228">
        <f>IF(N811="sníž. přenesená",J811,0)</f>
        <v>0</v>
      </c>
      <c r="BI811" s="228">
        <f>IF(N811="nulová",J811,0)</f>
        <v>0</v>
      </c>
      <c r="BJ811" s="24" t="s">
        <v>82</v>
      </c>
      <c r="BK811" s="228">
        <f>ROUND(I811*H811,2)</f>
        <v>0</v>
      </c>
      <c r="BL811" s="24" t="s">
        <v>150</v>
      </c>
      <c r="BM811" s="24" t="s">
        <v>1093</v>
      </c>
    </row>
    <row r="812" s="11" customFormat="1">
      <c r="B812" s="229"/>
      <c r="C812" s="230"/>
      <c r="D812" s="231" t="s">
        <v>152</v>
      </c>
      <c r="E812" s="232" t="s">
        <v>30</v>
      </c>
      <c r="F812" s="233" t="s">
        <v>1094</v>
      </c>
      <c r="G812" s="230"/>
      <c r="H812" s="232" t="s">
        <v>30</v>
      </c>
      <c r="I812" s="234"/>
      <c r="J812" s="230"/>
      <c r="K812" s="230"/>
      <c r="L812" s="235"/>
      <c r="M812" s="236"/>
      <c r="N812" s="237"/>
      <c r="O812" s="237"/>
      <c r="P812" s="237"/>
      <c r="Q812" s="237"/>
      <c r="R812" s="237"/>
      <c r="S812" s="237"/>
      <c r="T812" s="238"/>
      <c r="AT812" s="239" t="s">
        <v>152</v>
      </c>
      <c r="AU812" s="239" t="s">
        <v>84</v>
      </c>
      <c r="AV812" s="11" t="s">
        <v>82</v>
      </c>
      <c r="AW812" s="11" t="s">
        <v>37</v>
      </c>
      <c r="AX812" s="11" t="s">
        <v>74</v>
      </c>
      <c r="AY812" s="239" t="s">
        <v>143</v>
      </c>
    </row>
    <row r="813" s="12" customFormat="1">
      <c r="B813" s="240"/>
      <c r="C813" s="241"/>
      <c r="D813" s="231" t="s">
        <v>152</v>
      </c>
      <c r="E813" s="242" t="s">
        <v>30</v>
      </c>
      <c r="F813" s="243" t="s">
        <v>1095</v>
      </c>
      <c r="G813" s="241"/>
      <c r="H813" s="244">
        <v>347</v>
      </c>
      <c r="I813" s="245"/>
      <c r="J813" s="241"/>
      <c r="K813" s="241"/>
      <c r="L813" s="246"/>
      <c r="M813" s="247"/>
      <c r="N813" s="248"/>
      <c r="O813" s="248"/>
      <c r="P813" s="248"/>
      <c r="Q813" s="248"/>
      <c r="R813" s="248"/>
      <c r="S813" s="248"/>
      <c r="T813" s="249"/>
      <c r="AT813" s="250" t="s">
        <v>152</v>
      </c>
      <c r="AU813" s="250" t="s">
        <v>84</v>
      </c>
      <c r="AV813" s="12" t="s">
        <v>84</v>
      </c>
      <c r="AW813" s="12" t="s">
        <v>37</v>
      </c>
      <c r="AX813" s="12" t="s">
        <v>82</v>
      </c>
      <c r="AY813" s="250" t="s">
        <v>143</v>
      </c>
    </row>
    <row r="814" s="1" customFormat="1" ht="25.5" customHeight="1">
      <c r="B814" s="46"/>
      <c r="C814" s="217" t="s">
        <v>1096</v>
      </c>
      <c r="D814" s="217" t="s">
        <v>145</v>
      </c>
      <c r="E814" s="218" t="s">
        <v>1097</v>
      </c>
      <c r="F814" s="219" t="s">
        <v>1098</v>
      </c>
      <c r="G814" s="220" t="s">
        <v>209</v>
      </c>
      <c r="H814" s="221">
        <v>347</v>
      </c>
      <c r="I814" s="222"/>
      <c r="J814" s="223">
        <f>ROUND(I814*H814,2)</f>
        <v>0</v>
      </c>
      <c r="K814" s="219" t="s">
        <v>149</v>
      </c>
      <c r="L814" s="72"/>
      <c r="M814" s="224" t="s">
        <v>30</v>
      </c>
      <c r="N814" s="225" t="s">
        <v>45</v>
      </c>
      <c r="O814" s="47"/>
      <c r="P814" s="226">
        <f>O814*H814</f>
        <v>0</v>
      </c>
      <c r="Q814" s="226">
        <v>0</v>
      </c>
      <c r="R814" s="226">
        <f>Q814*H814</f>
        <v>0</v>
      </c>
      <c r="S814" s="226">
        <v>0</v>
      </c>
      <c r="T814" s="227">
        <f>S814*H814</f>
        <v>0</v>
      </c>
      <c r="AR814" s="24" t="s">
        <v>150</v>
      </c>
      <c r="AT814" s="24" t="s">
        <v>145</v>
      </c>
      <c r="AU814" s="24" t="s">
        <v>84</v>
      </c>
      <c r="AY814" s="24" t="s">
        <v>143</v>
      </c>
      <c r="BE814" s="228">
        <f>IF(N814="základní",J814,0)</f>
        <v>0</v>
      </c>
      <c r="BF814" s="228">
        <f>IF(N814="snížená",J814,0)</f>
        <v>0</v>
      </c>
      <c r="BG814" s="228">
        <f>IF(N814="zákl. přenesená",J814,0)</f>
        <v>0</v>
      </c>
      <c r="BH814" s="228">
        <f>IF(N814="sníž. přenesená",J814,0)</f>
        <v>0</v>
      </c>
      <c r="BI814" s="228">
        <f>IF(N814="nulová",J814,0)</f>
        <v>0</v>
      </c>
      <c r="BJ814" s="24" t="s">
        <v>82</v>
      </c>
      <c r="BK814" s="228">
        <f>ROUND(I814*H814,2)</f>
        <v>0</v>
      </c>
      <c r="BL814" s="24" t="s">
        <v>150</v>
      </c>
      <c r="BM814" s="24" t="s">
        <v>1099</v>
      </c>
    </row>
    <row r="815" s="11" customFormat="1">
      <c r="B815" s="229"/>
      <c r="C815" s="230"/>
      <c r="D815" s="231" t="s">
        <v>152</v>
      </c>
      <c r="E815" s="232" t="s">
        <v>30</v>
      </c>
      <c r="F815" s="233" t="s">
        <v>1094</v>
      </c>
      <c r="G815" s="230"/>
      <c r="H815" s="232" t="s">
        <v>30</v>
      </c>
      <c r="I815" s="234"/>
      <c r="J815" s="230"/>
      <c r="K815" s="230"/>
      <c r="L815" s="235"/>
      <c r="M815" s="236"/>
      <c r="N815" s="237"/>
      <c r="O815" s="237"/>
      <c r="P815" s="237"/>
      <c r="Q815" s="237"/>
      <c r="R815" s="237"/>
      <c r="S815" s="237"/>
      <c r="T815" s="238"/>
      <c r="AT815" s="239" t="s">
        <v>152</v>
      </c>
      <c r="AU815" s="239" t="s">
        <v>84</v>
      </c>
      <c r="AV815" s="11" t="s">
        <v>82</v>
      </c>
      <c r="AW815" s="11" t="s">
        <v>37</v>
      </c>
      <c r="AX815" s="11" t="s">
        <v>74</v>
      </c>
      <c r="AY815" s="239" t="s">
        <v>143</v>
      </c>
    </row>
    <row r="816" s="12" customFormat="1">
      <c r="B816" s="240"/>
      <c r="C816" s="241"/>
      <c r="D816" s="231" t="s">
        <v>152</v>
      </c>
      <c r="E816" s="242" t="s">
        <v>30</v>
      </c>
      <c r="F816" s="243" t="s">
        <v>1095</v>
      </c>
      <c r="G816" s="241"/>
      <c r="H816" s="244">
        <v>347</v>
      </c>
      <c r="I816" s="245"/>
      <c r="J816" s="241"/>
      <c r="K816" s="241"/>
      <c r="L816" s="246"/>
      <c r="M816" s="247"/>
      <c r="N816" s="248"/>
      <c r="O816" s="248"/>
      <c r="P816" s="248"/>
      <c r="Q816" s="248"/>
      <c r="R816" s="248"/>
      <c r="S816" s="248"/>
      <c r="T816" s="249"/>
      <c r="AT816" s="250" t="s">
        <v>152</v>
      </c>
      <c r="AU816" s="250" t="s">
        <v>84</v>
      </c>
      <c r="AV816" s="12" t="s">
        <v>84</v>
      </c>
      <c r="AW816" s="12" t="s">
        <v>37</v>
      </c>
      <c r="AX816" s="12" t="s">
        <v>82</v>
      </c>
      <c r="AY816" s="250" t="s">
        <v>143</v>
      </c>
    </row>
    <row r="817" s="1" customFormat="1" ht="25.5" customHeight="1">
      <c r="B817" s="46"/>
      <c r="C817" s="217" t="s">
        <v>1100</v>
      </c>
      <c r="D817" s="217" t="s">
        <v>145</v>
      </c>
      <c r="E817" s="218" t="s">
        <v>1101</v>
      </c>
      <c r="F817" s="219" t="s">
        <v>1102</v>
      </c>
      <c r="G817" s="220" t="s">
        <v>209</v>
      </c>
      <c r="H817" s="221">
        <v>6000</v>
      </c>
      <c r="I817" s="222"/>
      <c r="J817" s="223">
        <f>ROUND(I817*H817,2)</f>
        <v>0</v>
      </c>
      <c r="K817" s="219" t="s">
        <v>30</v>
      </c>
      <c r="L817" s="72"/>
      <c r="M817" s="224" t="s">
        <v>30</v>
      </c>
      <c r="N817" s="225" t="s">
        <v>45</v>
      </c>
      <c r="O817" s="47"/>
      <c r="P817" s="226">
        <f>O817*H817</f>
        <v>0</v>
      </c>
      <c r="Q817" s="226">
        <v>0</v>
      </c>
      <c r="R817" s="226">
        <f>Q817*H817</f>
        <v>0</v>
      </c>
      <c r="S817" s="226">
        <v>0</v>
      </c>
      <c r="T817" s="227">
        <f>S817*H817</f>
        <v>0</v>
      </c>
      <c r="AR817" s="24" t="s">
        <v>150</v>
      </c>
      <c r="AT817" s="24" t="s">
        <v>145</v>
      </c>
      <c r="AU817" s="24" t="s">
        <v>84</v>
      </c>
      <c r="AY817" s="24" t="s">
        <v>143</v>
      </c>
      <c r="BE817" s="228">
        <f>IF(N817="základní",J817,0)</f>
        <v>0</v>
      </c>
      <c r="BF817" s="228">
        <f>IF(N817="snížená",J817,0)</f>
        <v>0</v>
      </c>
      <c r="BG817" s="228">
        <f>IF(N817="zákl. přenesená",J817,0)</f>
        <v>0</v>
      </c>
      <c r="BH817" s="228">
        <f>IF(N817="sníž. přenesená",J817,0)</f>
        <v>0</v>
      </c>
      <c r="BI817" s="228">
        <f>IF(N817="nulová",J817,0)</f>
        <v>0</v>
      </c>
      <c r="BJ817" s="24" t="s">
        <v>82</v>
      </c>
      <c r="BK817" s="228">
        <f>ROUND(I817*H817,2)</f>
        <v>0</v>
      </c>
      <c r="BL817" s="24" t="s">
        <v>150</v>
      </c>
      <c r="BM817" s="24" t="s">
        <v>1103</v>
      </c>
    </row>
    <row r="818" s="10" customFormat="1" ht="29.88" customHeight="1">
      <c r="B818" s="201"/>
      <c r="C818" s="202"/>
      <c r="D818" s="203" t="s">
        <v>73</v>
      </c>
      <c r="E818" s="215" t="s">
        <v>907</v>
      </c>
      <c r="F818" s="215" t="s">
        <v>1104</v>
      </c>
      <c r="G818" s="202"/>
      <c r="H818" s="202"/>
      <c r="I818" s="205"/>
      <c r="J818" s="216">
        <f>BK818</f>
        <v>0</v>
      </c>
      <c r="K818" s="202"/>
      <c r="L818" s="207"/>
      <c r="M818" s="208"/>
      <c r="N818" s="209"/>
      <c r="O818" s="209"/>
      <c r="P818" s="210">
        <f>SUM(P819:P920)</f>
        <v>0</v>
      </c>
      <c r="Q818" s="209"/>
      <c r="R818" s="210">
        <f>SUM(R819:R920)</f>
        <v>0</v>
      </c>
      <c r="S818" s="209"/>
      <c r="T818" s="211">
        <f>SUM(T819:T920)</f>
        <v>410.45240000000001</v>
      </c>
      <c r="AR818" s="212" t="s">
        <v>82</v>
      </c>
      <c r="AT818" s="213" t="s">
        <v>73</v>
      </c>
      <c r="AU818" s="213" t="s">
        <v>82</v>
      </c>
      <c r="AY818" s="212" t="s">
        <v>143</v>
      </c>
      <c r="BK818" s="214">
        <f>SUM(BK819:BK920)</f>
        <v>0</v>
      </c>
    </row>
    <row r="819" s="1" customFormat="1" ht="51" customHeight="1">
      <c r="B819" s="46"/>
      <c r="C819" s="217" t="s">
        <v>1105</v>
      </c>
      <c r="D819" s="217" t="s">
        <v>145</v>
      </c>
      <c r="E819" s="218" t="s">
        <v>1106</v>
      </c>
      <c r="F819" s="219" t="s">
        <v>1107</v>
      </c>
      <c r="G819" s="220" t="s">
        <v>209</v>
      </c>
      <c r="H819" s="221">
        <v>78</v>
      </c>
      <c r="I819" s="222"/>
      <c r="J819" s="223">
        <f>ROUND(I819*H819,2)</f>
        <v>0</v>
      </c>
      <c r="K819" s="219" t="s">
        <v>149</v>
      </c>
      <c r="L819" s="72"/>
      <c r="M819" s="224" t="s">
        <v>30</v>
      </c>
      <c r="N819" s="225" t="s">
        <v>45</v>
      </c>
      <c r="O819" s="47"/>
      <c r="P819" s="226">
        <f>O819*H819</f>
        <v>0</v>
      </c>
      <c r="Q819" s="226">
        <v>0</v>
      </c>
      <c r="R819" s="226">
        <f>Q819*H819</f>
        <v>0</v>
      </c>
      <c r="S819" s="226">
        <v>0.255</v>
      </c>
      <c r="T819" s="227">
        <f>S819*H819</f>
        <v>19.890000000000001</v>
      </c>
      <c r="AR819" s="24" t="s">
        <v>150</v>
      </c>
      <c r="AT819" s="24" t="s">
        <v>145</v>
      </c>
      <c r="AU819" s="24" t="s">
        <v>84</v>
      </c>
      <c r="AY819" s="24" t="s">
        <v>143</v>
      </c>
      <c r="BE819" s="228">
        <f>IF(N819="základní",J819,0)</f>
        <v>0</v>
      </c>
      <c r="BF819" s="228">
        <f>IF(N819="snížená",J819,0)</f>
        <v>0</v>
      </c>
      <c r="BG819" s="228">
        <f>IF(N819="zákl. přenesená",J819,0)</f>
        <v>0</v>
      </c>
      <c r="BH819" s="228">
        <f>IF(N819="sníž. přenesená",J819,0)</f>
        <v>0</v>
      </c>
      <c r="BI819" s="228">
        <f>IF(N819="nulová",J819,0)</f>
        <v>0</v>
      </c>
      <c r="BJ819" s="24" t="s">
        <v>82</v>
      </c>
      <c r="BK819" s="228">
        <f>ROUND(I819*H819,2)</f>
        <v>0</v>
      </c>
      <c r="BL819" s="24" t="s">
        <v>150</v>
      </c>
      <c r="BM819" s="24" t="s">
        <v>1108</v>
      </c>
    </row>
    <row r="820" s="11" customFormat="1">
      <c r="B820" s="229"/>
      <c r="C820" s="230"/>
      <c r="D820" s="231" t="s">
        <v>152</v>
      </c>
      <c r="E820" s="232" t="s">
        <v>30</v>
      </c>
      <c r="F820" s="233" t="s">
        <v>1109</v>
      </c>
      <c r="G820" s="230"/>
      <c r="H820" s="232" t="s">
        <v>30</v>
      </c>
      <c r="I820" s="234"/>
      <c r="J820" s="230"/>
      <c r="K820" s="230"/>
      <c r="L820" s="235"/>
      <c r="M820" s="236"/>
      <c r="N820" s="237"/>
      <c r="O820" s="237"/>
      <c r="P820" s="237"/>
      <c r="Q820" s="237"/>
      <c r="R820" s="237"/>
      <c r="S820" s="237"/>
      <c r="T820" s="238"/>
      <c r="AT820" s="239" t="s">
        <v>152</v>
      </c>
      <c r="AU820" s="239" t="s">
        <v>84</v>
      </c>
      <c r="AV820" s="11" t="s">
        <v>82</v>
      </c>
      <c r="AW820" s="11" t="s">
        <v>37</v>
      </c>
      <c r="AX820" s="11" t="s">
        <v>74</v>
      </c>
      <c r="AY820" s="239" t="s">
        <v>143</v>
      </c>
    </row>
    <row r="821" s="12" customFormat="1">
      <c r="B821" s="240"/>
      <c r="C821" s="241"/>
      <c r="D821" s="231" t="s">
        <v>152</v>
      </c>
      <c r="E821" s="242" t="s">
        <v>30</v>
      </c>
      <c r="F821" s="243" t="s">
        <v>1110</v>
      </c>
      <c r="G821" s="241"/>
      <c r="H821" s="244">
        <v>78</v>
      </c>
      <c r="I821" s="245"/>
      <c r="J821" s="241"/>
      <c r="K821" s="241"/>
      <c r="L821" s="246"/>
      <c r="M821" s="247"/>
      <c r="N821" s="248"/>
      <c r="O821" s="248"/>
      <c r="P821" s="248"/>
      <c r="Q821" s="248"/>
      <c r="R821" s="248"/>
      <c r="S821" s="248"/>
      <c r="T821" s="249"/>
      <c r="AT821" s="250" t="s">
        <v>152</v>
      </c>
      <c r="AU821" s="250" t="s">
        <v>84</v>
      </c>
      <c r="AV821" s="12" t="s">
        <v>84</v>
      </c>
      <c r="AW821" s="12" t="s">
        <v>37</v>
      </c>
      <c r="AX821" s="12" t="s">
        <v>82</v>
      </c>
      <c r="AY821" s="250" t="s">
        <v>143</v>
      </c>
    </row>
    <row r="822" s="1" customFormat="1" ht="51" customHeight="1">
      <c r="B822" s="46"/>
      <c r="C822" s="217" t="s">
        <v>1111</v>
      </c>
      <c r="D822" s="217" t="s">
        <v>145</v>
      </c>
      <c r="E822" s="218" t="s">
        <v>1112</v>
      </c>
      <c r="F822" s="219" t="s">
        <v>1113</v>
      </c>
      <c r="G822" s="220" t="s">
        <v>209</v>
      </c>
      <c r="H822" s="221">
        <v>2</v>
      </c>
      <c r="I822" s="222"/>
      <c r="J822" s="223">
        <f>ROUND(I822*H822,2)</f>
        <v>0</v>
      </c>
      <c r="K822" s="219" t="s">
        <v>149</v>
      </c>
      <c r="L822" s="72"/>
      <c r="M822" s="224" t="s">
        <v>30</v>
      </c>
      <c r="N822" s="225" t="s">
        <v>45</v>
      </c>
      <c r="O822" s="47"/>
      <c r="P822" s="226">
        <f>O822*H822</f>
        <v>0</v>
      </c>
      <c r="Q822" s="226">
        <v>0</v>
      </c>
      <c r="R822" s="226">
        <f>Q822*H822</f>
        <v>0</v>
      </c>
      <c r="S822" s="226">
        <v>0.28999999999999998</v>
      </c>
      <c r="T822" s="227">
        <f>S822*H822</f>
        <v>0.57999999999999996</v>
      </c>
      <c r="AR822" s="24" t="s">
        <v>150</v>
      </c>
      <c r="AT822" s="24" t="s">
        <v>145</v>
      </c>
      <c r="AU822" s="24" t="s">
        <v>84</v>
      </c>
      <c r="AY822" s="24" t="s">
        <v>143</v>
      </c>
      <c r="BE822" s="228">
        <f>IF(N822="základní",J822,0)</f>
        <v>0</v>
      </c>
      <c r="BF822" s="228">
        <f>IF(N822="snížená",J822,0)</f>
        <v>0</v>
      </c>
      <c r="BG822" s="228">
        <f>IF(N822="zákl. přenesená",J822,0)</f>
        <v>0</v>
      </c>
      <c r="BH822" s="228">
        <f>IF(N822="sníž. přenesená",J822,0)</f>
        <v>0</v>
      </c>
      <c r="BI822" s="228">
        <f>IF(N822="nulová",J822,0)</f>
        <v>0</v>
      </c>
      <c r="BJ822" s="24" t="s">
        <v>82</v>
      </c>
      <c r="BK822" s="228">
        <f>ROUND(I822*H822,2)</f>
        <v>0</v>
      </c>
      <c r="BL822" s="24" t="s">
        <v>150</v>
      </c>
      <c r="BM822" s="24" t="s">
        <v>1114</v>
      </c>
    </row>
    <row r="823" s="11" customFormat="1">
      <c r="B823" s="229"/>
      <c r="C823" s="230"/>
      <c r="D823" s="231" t="s">
        <v>152</v>
      </c>
      <c r="E823" s="232" t="s">
        <v>30</v>
      </c>
      <c r="F823" s="233" t="s">
        <v>1115</v>
      </c>
      <c r="G823" s="230"/>
      <c r="H823" s="232" t="s">
        <v>30</v>
      </c>
      <c r="I823" s="234"/>
      <c r="J823" s="230"/>
      <c r="K823" s="230"/>
      <c r="L823" s="235"/>
      <c r="M823" s="236"/>
      <c r="N823" s="237"/>
      <c r="O823" s="237"/>
      <c r="P823" s="237"/>
      <c r="Q823" s="237"/>
      <c r="R823" s="237"/>
      <c r="S823" s="237"/>
      <c r="T823" s="238"/>
      <c r="AT823" s="239" t="s">
        <v>152</v>
      </c>
      <c r="AU823" s="239" t="s">
        <v>84</v>
      </c>
      <c r="AV823" s="11" t="s">
        <v>82</v>
      </c>
      <c r="AW823" s="11" t="s">
        <v>37</v>
      </c>
      <c r="AX823" s="11" t="s">
        <v>74</v>
      </c>
      <c r="AY823" s="239" t="s">
        <v>143</v>
      </c>
    </row>
    <row r="824" s="12" customFormat="1">
      <c r="B824" s="240"/>
      <c r="C824" s="241"/>
      <c r="D824" s="231" t="s">
        <v>152</v>
      </c>
      <c r="E824" s="242" t="s">
        <v>30</v>
      </c>
      <c r="F824" s="243" t="s">
        <v>1116</v>
      </c>
      <c r="G824" s="241"/>
      <c r="H824" s="244">
        <v>2</v>
      </c>
      <c r="I824" s="245"/>
      <c r="J824" s="241"/>
      <c r="K824" s="241"/>
      <c r="L824" s="246"/>
      <c r="M824" s="247"/>
      <c r="N824" s="248"/>
      <c r="O824" s="248"/>
      <c r="P824" s="248"/>
      <c r="Q824" s="248"/>
      <c r="R824" s="248"/>
      <c r="S824" s="248"/>
      <c r="T824" s="249"/>
      <c r="AT824" s="250" t="s">
        <v>152</v>
      </c>
      <c r="AU824" s="250" t="s">
        <v>84</v>
      </c>
      <c r="AV824" s="12" t="s">
        <v>84</v>
      </c>
      <c r="AW824" s="12" t="s">
        <v>37</v>
      </c>
      <c r="AX824" s="12" t="s">
        <v>82</v>
      </c>
      <c r="AY824" s="250" t="s">
        <v>143</v>
      </c>
    </row>
    <row r="825" s="1" customFormat="1" ht="25.5" customHeight="1">
      <c r="B825" s="46"/>
      <c r="C825" s="217" t="s">
        <v>1117</v>
      </c>
      <c r="D825" s="217" t="s">
        <v>145</v>
      </c>
      <c r="E825" s="218" t="s">
        <v>1118</v>
      </c>
      <c r="F825" s="219" t="s">
        <v>1119</v>
      </c>
      <c r="G825" s="220" t="s">
        <v>209</v>
      </c>
      <c r="H825" s="221">
        <v>175</v>
      </c>
      <c r="I825" s="222"/>
      <c r="J825" s="223">
        <f>ROUND(I825*H825,2)</f>
        <v>0</v>
      </c>
      <c r="K825" s="219" t="s">
        <v>149</v>
      </c>
      <c r="L825" s="72"/>
      <c r="M825" s="224" t="s">
        <v>30</v>
      </c>
      <c r="N825" s="225" t="s">
        <v>45</v>
      </c>
      <c r="O825" s="47"/>
      <c r="P825" s="226">
        <f>O825*H825</f>
        <v>0</v>
      </c>
      <c r="Q825" s="226">
        <v>0</v>
      </c>
      <c r="R825" s="226">
        <f>Q825*H825</f>
        <v>0</v>
      </c>
      <c r="S825" s="226">
        <v>0.088999999999999996</v>
      </c>
      <c r="T825" s="227">
        <f>S825*H825</f>
        <v>15.574999999999999</v>
      </c>
      <c r="AR825" s="24" t="s">
        <v>150</v>
      </c>
      <c r="AT825" s="24" t="s">
        <v>145</v>
      </c>
      <c r="AU825" s="24" t="s">
        <v>84</v>
      </c>
      <c r="AY825" s="24" t="s">
        <v>143</v>
      </c>
      <c r="BE825" s="228">
        <f>IF(N825="základní",J825,0)</f>
        <v>0</v>
      </c>
      <c r="BF825" s="228">
        <f>IF(N825="snížená",J825,0)</f>
        <v>0</v>
      </c>
      <c r="BG825" s="228">
        <f>IF(N825="zákl. přenesená",J825,0)</f>
        <v>0</v>
      </c>
      <c r="BH825" s="228">
        <f>IF(N825="sníž. přenesená",J825,0)</f>
        <v>0</v>
      </c>
      <c r="BI825" s="228">
        <f>IF(N825="nulová",J825,0)</f>
        <v>0</v>
      </c>
      <c r="BJ825" s="24" t="s">
        <v>82</v>
      </c>
      <c r="BK825" s="228">
        <f>ROUND(I825*H825,2)</f>
        <v>0</v>
      </c>
      <c r="BL825" s="24" t="s">
        <v>150</v>
      </c>
      <c r="BM825" s="24" t="s">
        <v>1120</v>
      </c>
    </row>
    <row r="826" s="11" customFormat="1">
      <c r="B826" s="229"/>
      <c r="C826" s="230"/>
      <c r="D826" s="231" t="s">
        <v>152</v>
      </c>
      <c r="E826" s="232" t="s">
        <v>30</v>
      </c>
      <c r="F826" s="233" t="s">
        <v>1121</v>
      </c>
      <c r="G826" s="230"/>
      <c r="H826" s="232" t="s">
        <v>30</v>
      </c>
      <c r="I826" s="234"/>
      <c r="J826" s="230"/>
      <c r="K826" s="230"/>
      <c r="L826" s="235"/>
      <c r="M826" s="236"/>
      <c r="N826" s="237"/>
      <c r="O826" s="237"/>
      <c r="P826" s="237"/>
      <c r="Q826" s="237"/>
      <c r="R826" s="237"/>
      <c r="S826" s="237"/>
      <c r="T826" s="238"/>
      <c r="AT826" s="239" t="s">
        <v>152</v>
      </c>
      <c r="AU826" s="239" t="s">
        <v>84</v>
      </c>
      <c r="AV826" s="11" t="s">
        <v>82</v>
      </c>
      <c r="AW826" s="11" t="s">
        <v>37</v>
      </c>
      <c r="AX826" s="11" t="s">
        <v>74</v>
      </c>
      <c r="AY826" s="239" t="s">
        <v>143</v>
      </c>
    </row>
    <row r="827" s="12" customFormat="1">
      <c r="B827" s="240"/>
      <c r="C827" s="241"/>
      <c r="D827" s="231" t="s">
        <v>152</v>
      </c>
      <c r="E827" s="242" t="s">
        <v>30</v>
      </c>
      <c r="F827" s="243" t="s">
        <v>1122</v>
      </c>
      <c r="G827" s="241"/>
      <c r="H827" s="244">
        <v>20.460000000000001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AT827" s="250" t="s">
        <v>152</v>
      </c>
      <c r="AU827" s="250" t="s">
        <v>84</v>
      </c>
      <c r="AV827" s="12" t="s">
        <v>84</v>
      </c>
      <c r="AW827" s="12" t="s">
        <v>37</v>
      </c>
      <c r="AX827" s="12" t="s">
        <v>74</v>
      </c>
      <c r="AY827" s="250" t="s">
        <v>143</v>
      </c>
    </row>
    <row r="828" s="12" customFormat="1">
      <c r="B828" s="240"/>
      <c r="C828" s="241"/>
      <c r="D828" s="231" t="s">
        <v>152</v>
      </c>
      <c r="E828" s="242" t="s">
        <v>30</v>
      </c>
      <c r="F828" s="243" t="s">
        <v>1123</v>
      </c>
      <c r="G828" s="241"/>
      <c r="H828" s="244">
        <v>21.25</v>
      </c>
      <c r="I828" s="245"/>
      <c r="J828" s="241"/>
      <c r="K828" s="241"/>
      <c r="L828" s="246"/>
      <c r="M828" s="247"/>
      <c r="N828" s="248"/>
      <c r="O828" s="248"/>
      <c r="P828" s="248"/>
      <c r="Q828" s="248"/>
      <c r="R828" s="248"/>
      <c r="S828" s="248"/>
      <c r="T828" s="249"/>
      <c r="AT828" s="250" t="s">
        <v>152</v>
      </c>
      <c r="AU828" s="250" t="s">
        <v>84</v>
      </c>
      <c r="AV828" s="12" t="s">
        <v>84</v>
      </c>
      <c r="AW828" s="12" t="s">
        <v>37</v>
      </c>
      <c r="AX828" s="12" t="s">
        <v>74</v>
      </c>
      <c r="AY828" s="250" t="s">
        <v>143</v>
      </c>
    </row>
    <row r="829" s="12" customFormat="1">
      <c r="B829" s="240"/>
      <c r="C829" s="241"/>
      <c r="D829" s="231" t="s">
        <v>152</v>
      </c>
      <c r="E829" s="242" t="s">
        <v>30</v>
      </c>
      <c r="F829" s="243" t="s">
        <v>1124</v>
      </c>
      <c r="G829" s="241"/>
      <c r="H829" s="244">
        <v>5.3099999999999996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AT829" s="250" t="s">
        <v>152</v>
      </c>
      <c r="AU829" s="250" t="s">
        <v>84</v>
      </c>
      <c r="AV829" s="12" t="s">
        <v>84</v>
      </c>
      <c r="AW829" s="12" t="s">
        <v>37</v>
      </c>
      <c r="AX829" s="12" t="s">
        <v>74</v>
      </c>
      <c r="AY829" s="250" t="s">
        <v>143</v>
      </c>
    </row>
    <row r="830" s="12" customFormat="1">
      <c r="B830" s="240"/>
      <c r="C830" s="241"/>
      <c r="D830" s="231" t="s">
        <v>152</v>
      </c>
      <c r="E830" s="242" t="s">
        <v>30</v>
      </c>
      <c r="F830" s="243" t="s">
        <v>1125</v>
      </c>
      <c r="G830" s="241"/>
      <c r="H830" s="244">
        <v>5.1200000000000001</v>
      </c>
      <c r="I830" s="245"/>
      <c r="J830" s="241"/>
      <c r="K830" s="241"/>
      <c r="L830" s="246"/>
      <c r="M830" s="247"/>
      <c r="N830" s="248"/>
      <c r="O830" s="248"/>
      <c r="P830" s="248"/>
      <c r="Q830" s="248"/>
      <c r="R830" s="248"/>
      <c r="S830" s="248"/>
      <c r="T830" s="249"/>
      <c r="AT830" s="250" t="s">
        <v>152</v>
      </c>
      <c r="AU830" s="250" t="s">
        <v>84</v>
      </c>
      <c r="AV830" s="12" t="s">
        <v>84</v>
      </c>
      <c r="AW830" s="12" t="s">
        <v>37</v>
      </c>
      <c r="AX830" s="12" t="s">
        <v>74</v>
      </c>
      <c r="AY830" s="250" t="s">
        <v>143</v>
      </c>
    </row>
    <row r="831" s="12" customFormat="1">
      <c r="B831" s="240"/>
      <c r="C831" s="241"/>
      <c r="D831" s="231" t="s">
        <v>152</v>
      </c>
      <c r="E831" s="242" t="s">
        <v>30</v>
      </c>
      <c r="F831" s="243" t="s">
        <v>1126</v>
      </c>
      <c r="G831" s="241"/>
      <c r="H831" s="244">
        <v>43.740000000000002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AT831" s="250" t="s">
        <v>152</v>
      </c>
      <c r="AU831" s="250" t="s">
        <v>84</v>
      </c>
      <c r="AV831" s="12" t="s">
        <v>84</v>
      </c>
      <c r="AW831" s="12" t="s">
        <v>37</v>
      </c>
      <c r="AX831" s="12" t="s">
        <v>74</v>
      </c>
      <c r="AY831" s="250" t="s">
        <v>143</v>
      </c>
    </row>
    <row r="832" s="12" customFormat="1">
      <c r="B832" s="240"/>
      <c r="C832" s="241"/>
      <c r="D832" s="231" t="s">
        <v>152</v>
      </c>
      <c r="E832" s="242" t="s">
        <v>30</v>
      </c>
      <c r="F832" s="243" t="s">
        <v>1127</v>
      </c>
      <c r="G832" s="241"/>
      <c r="H832" s="244">
        <v>48.920000000000002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AT832" s="250" t="s">
        <v>152</v>
      </c>
      <c r="AU832" s="250" t="s">
        <v>84</v>
      </c>
      <c r="AV832" s="12" t="s">
        <v>84</v>
      </c>
      <c r="AW832" s="12" t="s">
        <v>37</v>
      </c>
      <c r="AX832" s="12" t="s">
        <v>74</v>
      </c>
      <c r="AY832" s="250" t="s">
        <v>143</v>
      </c>
    </row>
    <row r="833" s="12" customFormat="1">
      <c r="B833" s="240"/>
      <c r="C833" s="241"/>
      <c r="D833" s="231" t="s">
        <v>152</v>
      </c>
      <c r="E833" s="242" t="s">
        <v>30</v>
      </c>
      <c r="F833" s="243" t="s">
        <v>1128</v>
      </c>
      <c r="G833" s="241"/>
      <c r="H833" s="244">
        <v>7.2400000000000002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AT833" s="250" t="s">
        <v>152</v>
      </c>
      <c r="AU833" s="250" t="s">
        <v>84</v>
      </c>
      <c r="AV833" s="12" t="s">
        <v>84</v>
      </c>
      <c r="AW833" s="12" t="s">
        <v>37</v>
      </c>
      <c r="AX833" s="12" t="s">
        <v>74</v>
      </c>
      <c r="AY833" s="250" t="s">
        <v>143</v>
      </c>
    </row>
    <row r="834" s="11" customFormat="1">
      <c r="B834" s="229"/>
      <c r="C834" s="230"/>
      <c r="D834" s="231" t="s">
        <v>152</v>
      </c>
      <c r="E834" s="232" t="s">
        <v>30</v>
      </c>
      <c r="F834" s="233" t="s">
        <v>1129</v>
      </c>
      <c r="G834" s="230"/>
      <c r="H834" s="232" t="s">
        <v>30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AT834" s="239" t="s">
        <v>152</v>
      </c>
      <c r="AU834" s="239" t="s">
        <v>84</v>
      </c>
      <c r="AV834" s="11" t="s">
        <v>82</v>
      </c>
      <c r="AW834" s="11" t="s">
        <v>37</v>
      </c>
      <c r="AX834" s="11" t="s">
        <v>74</v>
      </c>
      <c r="AY834" s="239" t="s">
        <v>143</v>
      </c>
    </row>
    <row r="835" s="12" customFormat="1">
      <c r="B835" s="240"/>
      <c r="C835" s="241"/>
      <c r="D835" s="231" t="s">
        <v>152</v>
      </c>
      <c r="E835" s="242" t="s">
        <v>30</v>
      </c>
      <c r="F835" s="243" t="s">
        <v>1130</v>
      </c>
      <c r="G835" s="241"/>
      <c r="H835" s="244">
        <v>22.960000000000001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AT835" s="250" t="s">
        <v>152</v>
      </c>
      <c r="AU835" s="250" t="s">
        <v>84</v>
      </c>
      <c r="AV835" s="12" t="s">
        <v>84</v>
      </c>
      <c r="AW835" s="12" t="s">
        <v>37</v>
      </c>
      <c r="AX835" s="12" t="s">
        <v>74</v>
      </c>
      <c r="AY835" s="250" t="s">
        <v>143</v>
      </c>
    </row>
    <row r="836" s="14" customFormat="1">
      <c r="B836" s="262"/>
      <c r="C836" s="263"/>
      <c r="D836" s="231" t="s">
        <v>152</v>
      </c>
      <c r="E836" s="264" t="s">
        <v>30</v>
      </c>
      <c r="F836" s="265" t="s">
        <v>187</v>
      </c>
      <c r="G836" s="263"/>
      <c r="H836" s="266">
        <v>175</v>
      </c>
      <c r="I836" s="267"/>
      <c r="J836" s="263"/>
      <c r="K836" s="263"/>
      <c r="L836" s="268"/>
      <c r="M836" s="269"/>
      <c r="N836" s="270"/>
      <c r="O836" s="270"/>
      <c r="P836" s="270"/>
      <c r="Q836" s="270"/>
      <c r="R836" s="270"/>
      <c r="S836" s="270"/>
      <c r="T836" s="271"/>
      <c r="AT836" s="272" t="s">
        <v>152</v>
      </c>
      <c r="AU836" s="272" t="s">
        <v>84</v>
      </c>
      <c r="AV836" s="14" t="s">
        <v>150</v>
      </c>
      <c r="AW836" s="14" t="s">
        <v>37</v>
      </c>
      <c r="AX836" s="14" t="s">
        <v>82</v>
      </c>
      <c r="AY836" s="272" t="s">
        <v>143</v>
      </c>
    </row>
    <row r="837" s="1" customFormat="1" ht="16.5" customHeight="1">
      <c r="B837" s="46"/>
      <c r="C837" s="217" t="s">
        <v>1131</v>
      </c>
      <c r="D837" s="217" t="s">
        <v>145</v>
      </c>
      <c r="E837" s="218" t="s">
        <v>1132</v>
      </c>
      <c r="F837" s="219" t="s">
        <v>1133</v>
      </c>
      <c r="G837" s="220" t="s">
        <v>209</v>
      </c>
      <c r="H837" s="221">
        <v>23</v>
      </c>
      <c r="I837" s="222"/>
      <c r="J837" s="223">
        <f>ROUND(I837*H837,2)</f>
        <v>0</v>
      </c>
      <c r="K837" s="219" t="s">
        <v>30</v>
      </c>
      <c r="L837" s="72"/>
      <c r="M837" s="224" t="s">
        <v>30</v>
      </c>
      <c r="N837" s="225" t="s">
        <v>45</v>
      </c>
      <c r="O837" s="47"/>
      <c r="P837" s="226">
        <f>O837*H837</f>
        <v>0</v>
      </c>
      <c r="Q837" s="226">
        <v>0</v>
      </c>
      <c r="R837" s="226">
        <f>Q837*H837</f>
        <v>0</v>
      </c>
      <c r="S837" s="226">
        <v>0.072999999999999995</v>
      </c>
      <c r="T837" s="227">
        <f>S837*H837</f>
        <v>1.6789999999999998</v>
      </c>
      <c r="AR837" s="24" t="s">
        <v>150</v>
      </c>
      <c r="AT837" s="24" t="s">
        <v>145</v>
      </c>
      <c r="AU837" s="24" t="s">
        <v>84</v>
      </c>
      <c r="AY837" s="24" t="s">
        <v>143</v>
      </c>
      <c r="BE837" s="228">
        <f>IF(N837="základní",J837,0)</f>
        <v>0</v>
      </c>
      <c r="BF837" s="228">
        <f>IF(N837="snížená",J837,0)</f>
        <v>0</v>
      </c>
      <c r="BG837" s="228">
        <f>IF(N837="zákl. přenesená",J837,0)</f>
        <v>0</v>
      </c>
      <c r="BH837" s="228">
        <f>IF(N837="sníž. přenesená",J837,0)</f>
        <v>0</v>
      </c>
      <c r="BI837" s="228">
        <f>IF(N837="nulová",J837,0)</f>
        <v>0</v>
      </c>
      <c r="BJ837" s="24" t="s">
        <v>82</v>
      </c>
      <c r="BK837" s="228">
        <f>ROUND(I837*H837,2)</f>
        <v>0</v>
      </c>
      <c r="BL837" s="24" t="s">
        <v>150</v>
      </c>
      <c r="BM837" s="24" t="s">
        <v>1134</v>
      </c>
    </row>
    <row r="838" s="11" customFormat="1">
      <c r="B838" s="229"/>
      <c r="C838" s="230"/>
      <c r="D838" s="231" t="s">
        <v>152</v>
      </c>
      <c r="E838" s="232" t="s">
        <v>30</v>
      </c>
      <c r="F838" s="233" t="s">
        <v>493</v>
      </c>
      <c r="G838" s="230"/>
      <c r="H838" s="232" t="s">
        <v>30</v>
      </c>
      <c r="I838" s="234"/>
      <c r="J838" s="230"/>
      <c r="K838" s="230"/>
      <c r="L838" s="235"/>
      <c r="M838" s="236"/>
      <c r="N838" s="237"/>
      <c r="O838" s="237"/>
      <c r="P838" s="237"/>
      <c r="Q838" s="237"/>
      <c r="R838" s="237"/>
      <c r="S838" s="237"/>
      <c r="T838" s="238"/>
      <c r="AT838" s="239" t="s">
        <v>152</v>
      </c>
      <c r="AU838" s="239" t="s">
        <v>84</v>
      </c>
      <c r="AV838" s="11" t="s">
        <v>82</v>
      </c>
      <c r="AW838" s="11" t="s">
        <v>37</v>
      </c>
      <c r="AX838" s="11" t="s">
        <v>74</v>
      </c>
      <c r="AY838" s="239" t="s">
        <v>143</v>
      </c>
    </row>
    <row r="839" s="11" customFormat="1">
      <c r="B839" s="229"/>
      <c r="C839" s="230"/>
      <c r="D839" s="231" t="s">
        <v>152</v>
      </c>
      <c r="E839" s="232" t="s">
        <v>30</v>
      </c>
      <c r="F839" s="233" t="s">
        <v>1135</v>
      </c>
      <c r="G839" s="230"/>
      <c r="H839" s="232" t="s">
        <v>30</v>
      </c>
      <c r="I839" s="234"/>
      <c r="J839" s="230"/>
      <c r="K839" s="230"/>
      <c r="L839" s="235"/>
      <c r="M839" s="236"/>
      <c r="N839" s="237"/>
      <c r="O839" s="237"/>
      <c r="P839" s="237"/>
      <c r="Q839" s="237"/>
      <c r="R839" s="237"/>
      <c r="S839" s="237"/>
      <c r="T839" s="238"/>
      <c r="AT839" s="239" t="s">
        <v>152</v>
      </c>
      <c r="AU839" s="239" t="s">
        <v>84</v>
      </c>
      <c r="AV839" s="11" t="s">
        <v>82</v>
      </c>
      <c r="AW839" s="11" t="s">
        <v>37</v>
      </c>
      <c r="AX839" s="11" t="s">
        <v>74</v>
      </c>
      <c r="AY839" s="239" t="s">
        <v>143</v>
      </c>
    </row>
    <row r="840" s="11" customFormat="1">
      <c r="B840" s="229"/>
      <c r="C840" s="230"/>
      <c r="D840" s="231" t="s">
        <v>152</v>
      </c>
      <c r="E840" s="232" t="s">
        <v>30</v>
      </c>
      <c r="F840" s="233" t="s">
        <v>427</v>
      </c>
      <c r="G840" s="230"/>
      <c r="H840" s="232" t="s">
        <v>30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AT840" s="239" t="s">
        <v>152</v>
      </c>
      <c r="AU840" s="239" t="s">
        <v>84</v>
      </c>
      <c r="AV840" s="11" t="s">
        <v>82</v>
      </c>
      <c r="AW840" s="11" t="s">
        <v>37</v>
      </c>
      <c r="AX840" s="11" t="s">
        <v>74</v>
      </c>
      <c r="AY840" s="239" t="s">
        <v>143</v>
      </c>
    </row>
    <row r="841" s="12" customFormat="1">
      <c r="B841" s="240"/>
      <c r="C841" s="241"/>
      <c r="D841" s="231" t="s">
        <v>152</v>
      </c>
      <c r="E841" s="242" t="s">
        <v>30</v>
      </c>
      <c r="F841" s="243" t="s">
        <v>496</v>
      </c>
      <c r="G841" s="241"/>
      <c r="H841" s="244">
        <v>23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AT841" s="250" t="s">
        <v>152</v>
      </c>
      <c r="AU841" s="250" t="s">
        <v>84</v>
      </c>
      <c r="AV841" s="12" t="s">
        <v>84</v>
      </c>
      <c r="AW841" s="12" t="s">
        <v>37</v>
      </c>
      <c r="AX841" s="12" t="s">
        <v>82</v>
      </c>
      <c r="AY841" s="250" t="s">
        <v>143</v>
      </c>
    </row>
    <row r="842" s="1" customFormat="1" ht="25.5" customHeight="1">
      <c r="B842" s="46"/>
      <c r="C842" s="217" t="s">
        <v>1136</v>
      </c>
      <c r="D842" s="217" t="s">
        <v>145</v>
      </c>
      <c r="E842" s="218" t="s">
        <v>1137</v>
      </c>
      <c r="F842" s="219" t="s">
        <v>1138</v>
      </c>
      <c r="G842" s="220" t="s">
        <v>209</v>
      </c>
      <c r="H842" s="221">
        <v>11.5</v>
      </c>
      <c r="I842" s="222"/>
      <c r="J842" s="223">
        <f>ROUND(I842*H842,2)</f>
        <v>0</v>
      </c>
      <c r="K842" s="219" t="s">
        <v>149</v>
      </c>
      <c r="L842" s="72"/>
      <c r="M842" s="224" t="s">
        <v>30</v>
      </c>
      <c r="N842" s="225" t="s">
        <v>45</v>
      </c>
      <c r="O842" s="47"/>
      <c r="P842" s="226">
        <f>O842*H842</f>
        <v>0</v>
      </c>
      <c r="Q842" s="226">
        <v>0</v>
      </c>
      <c r="R842" s="226">
        <f>Q842*H842</f>
        <v>0</v>
      </c>
      <c r="S842" s="226">
        <v>0.050000000000000003</v>
      </c>
      <c r="T842" s="227">
        <f>S842*H842</f>
        <v>0.57500000000000007</v>
      </c>
      <c r="AR842" s="24" t="s">
        <v>150</v>
      </c>
      <c r="AT842" s="24" t="s">
        <v>145</v>
      </c>
      <c r="AU842" s="24" t="s">
        <v>84</v>
      </c>
      <c r="AY842" s="24" t="s">
        <v>143</v>
      </c>
      <c r="BE842" s="228">
        <f>IF(N842="základní",J842,0)</f>
        <v>0</v>
      </c>
      <c r="BF842" s="228">
        <f>IF(N842="snížená",J842,0)</f>
        <v>0</v>
      </c>
      <c r="BG842" s="228">
        <f>IF(N842="zákl. přenesená",J842,0)</f>
        <v>0</v>
      </c>
      <c r="BH842" s="228">
        <f>IF(N842="sníž. přenesená",J842,0)</f>
        <v>0</v>
      </c>
      <c r="BI842" s="228">
        <f>IF(N842="nulová",J842,0)</f>
        <v>0</v>
      </c>
      <c r="BJ842" s="24" t="s">
        <v>82</v>
      </c>
      <c r="BK842" s="228">
        <f>ROUND(I842*H842,2)</f>
        <v>0</v>
      </c>
      <c r="BL842" s="24" t="s">
        <v>150</v>
      </c>
      <c r="BM842" s="24" t="s">
        <v>1139</v>
      </c>
    </row>
    <row r="843" s="11" customFormat="1">
      <c r="B843" s="229"/>
      <c r="C843" s="230"/>
      <c r="D843" s="231" t="s">
        <v>152</v>
      </c>
      <c r="E843" s="232" t="s">
        <v>30</v>
      </c>
      <c r="F843" s="233" t="s">
        <v>1140</v>
      </c>
      <c r="G843" s="230"/>
      <c r="H843" s="232" t="s">
        <v>30</v>
      </c>
      <c r="I843" s="234"/>
      <c r="J843" s="230"/>
      <c r="K843" s="230"/>
      <c r="L843" s="235"/>
      <c r="M843" s="236"/>
      <c r="N843" s="237"/>
      <c r="O843" s="237"/>
      <c r="P843" s="237"/>
      <c r="Q843" s="237"/>
      <c r="R843" s="237"/>
      <c r="S843" s="237"/>
      <c r="T843" s="238"/>
      <c r="AT843" s="239" t="s">
        <v>152</v>
      </c>
      <c r="AU843" s="239" t="s">
        <v>84</v>
      </c>
      <c r="AV843" s="11" t="s">
        <v>82</v>
      </c>
      <c r="AW843" s="11" t="s">
        <v>37</v>
      </c>
      <c r="AX843" s="11" t="s">
        <v>74</v>
      </c>
      <c r="AY843" s="239" t="s">
        <v>143</v>
      </c>
    </row>
    <row r="844" s="11" customFormat="1">
      <c r="B844" s="229"/>
      <c r="C844" s="230"/>
      <c r="D844" s="231" t="s">
        <v>152</v>
      </c>
      <c r="E844" s="232" t="s">
        <v>30</v>
      </c>
      <c r="F844" s="233" t="s">
        <v>1141</v>
      </c>
      <c r="G844" s="230"/>
      <c r="H844" s="232" t="s">
        <v>30</v>
      </c>
      <c r="I844" s="234"/>
      <c r="J844" s="230"/>
      <c r="K844" s="230"/>
      <c r="L844" s="235"/>
      <c r="M844" s="236"/>
      <c r="N844" s="237"/>
      <c r="O844" s="237"/>
      <c r="P844" s="237"/>
      <c r="Q844" s="237"/>
      <c r="R844" s="237"/>
      <c r="S844" s="237"/>
      <c r="T844" s="238"/>
      <c r="AT844" s="239" t="s">
        <v>152</v>
      </c>
      <c r="AU844" s="239" t="s">
        <v>84</v>
      </c>
      <c r="AV844" s="11" t="s">
        <v>82</v>
      </c>
      <c r="AW844" s="11" t="s">
        <v>37</v>
      </c>
      <c r="AX844" s="11" t="s">
        <v>74</v>
      </c>
      <c r="AY844" s="239" t="s">
        <v>143</v>
      </c>
    </row>
    <row r="845" s="12" customFormat="1">
      <c r="B845" s="240"/>
      <c r="C845" s="241"/>
      <c r="D845" s="231" t="s">
        <v>152</v>
      </c>
      <c r="E845" s="242" t="s">
        <v>30</v>
      </c>
      <c r="F845" s="243" t="s">
        <v>1142</v>
      </c>
      <c r="G845" s="241"/>
      <c r="H845" s="244">
        <v>1.5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AT845" s="250" t="s">
        <v>152</v>
      </c>
      <c r="AU845" s="250" t="s">
        <v>84</v>
      </c>
      <c r="AV845" s="12" t="s">
        <v>84</v>
      </c>
      <c r="AW845" s="12" t="s">
        <v>37</v>
      </c>
      <c r="AX845" s="12" t="s">
        <v>74</v>
      </c>
      <c r="AY845" s="250" t="s">
        <v>143</v>
      </c>
    </row>
    <row r="846" s="11" customFormat="1">
      <c r="B846" s="229"/>
      <c r="C846" s="230"/>
      <c r="D846" s="231" t="s">
        <v>152</v>
      </c>
      <c r="E846" s="232" t="s">
        <v>30</v>
      </c>
      <c r="F846" s="233" t="s">
        <v>1143</v>
      </c>
      <c r="G846" s="230"/>
      <c r="H846" s="232" t="s">
        <v>30</v>
      </c>
      <c r="I846" s="234"/>
      <c r="J846" s="230"/>
      <c r="K846" s="230"/>
      <c r="L846" s="235"/>
      <c r="M846" s="236"/>
      <c r="N846" s="237"/>
      <c r="O846" s="237"/>
      <c r="P846" s="237"/>
      <c r="Q846" s="237"/>
      <c r="R846" s="237"/>
      <c r="S846" s="237"/>
      <c r="T846" s="238"/>
      <c r="AT846" s="239" t="s">
        <v>152</v>
      </c>
      <c r="AU846" s="239" t="s">
        <v>84</v>
      </c>
      <c r="AV846" s="11" t="s">
        <v>82</v>
      </c>
      <c r="AW846" s="11" t="s">
        <v>37</v>
      </c>
      <c r="AX846" s="11" t="s">
        <v>74</v>
      </c>
      <c r="AY846" s="239" t="s">
        <v>143</v>
      </c>
    </row>
    <row r="847" s="12" customFormat="1">
      <c r="B847" s="240"/>
      <c r="C847" s="241"/>
      <c r="D847" s="231" t="s">
        <v>152</v>
      </c>
      <c r="E847" s="242" t="s">
        <v>30</v>
      </c>
      <c r="F847" s="243" t="s">
        <v>776</v>
      </c>
      <c r="G847" s="241"/>
      <c r="H847" s="244">
        <v>10</v>
      </c>
      <c r="I847" s="245"/>
      <c r="J847" s="241"/>
      <c r="K847" s="241"/>
      <c r="L847" s="246"/>
      <c r="M847" s="247"/>
      <c r="N847" s="248"/>
      <c r="O847" s="248"/>
      <c r="P847" s="248"/>
      <c r="Q847" s="248"/>
      <c r="R847" s="248"/>
      <c r="S847" s="248"/>
      <c r="T847" s="249"/>
      <c r="AT847" s="250" t="s">
        <v>152</v>
      </c>
      <c r="AU847" s="250" t="s">
        <v>84</v>
      </c>
      <c r="AV847" s="12" t="s">
        <v>84</v>
      </c>
      <c r="AW847" s="12" t="s">
        <v>37</v>
      </c>
      <c r="AX847" s="12" t="s">
        <v>74</v>
      </c>
      <c r="AY847" s="250" t="s">
        <v>143</v>
      </c>
    </row>
    <row r="848" s="14" customFormat="1">
      <c r="B848" s="262"/>
      <c r="C848" s="263"/>
      <c r="D848" s="231" t="s">
        <v>152</v>
      </c>
      <c r="E848" s="264" t="s">
        <v>30</v>
      </c>
      <c r="F848" s="265" t="s">
        <v>187</v>
      </c>
      <c r="G848" s="263"/>
      <c r="H848" s="266">
        <v>11.5</v>
      </c>
      <c r="I848" s="267"/>
      <c r="J848" s="263"/>
      <c r="K848" s="263"/>
      <c r="L848" s="268"/>
      <c r="M848" s="269"/>
      <c r="N848" s="270"/>
      <c r="O848" s="270"/>
      <c r="P848" s="270"/>
      <c r="Q848" s="270"/>
      <c r="R848" s="270"/>
      <c r="S848" s="270"/>
      <c r="T848" s="271"/>
      <c r="AT848" s="272" t="s">
        <v>152</v>
      </c>
      <c r="AU848" s="272" t="s">
        <v>84</v>
      </c>
      <c r="AV848" s="14" t="s">
        <v>150</v>
      </c>
      <c r="AW848" s="14" t="s">
        <v>37</v>
      </c>
      <c r="AX848" s="14" t="s">
        <v>82</v>
      </c>
      <c r="AY848" s="272" t="s">
        <v>143</v>
      </c>
    </row>
    <row r="849" s="1" customFormat="1" ht="25.5" customHeight="1">
      <c r="B849" s="46"/>
      <c r="C849" s="217" t="s">
        <v>1144</v>
      </c>
      <c r="D849" s="217" t="s">
        <v>145</v>
      </c>
      <c r="E849" s="218" t="s">
        <v>1145</v>
      </c>
      <c r="F849" s="219" t="s">
        <v>1146</v>
      </c>
      <c r="G849" s="220" t="s">
        <v>209</v>
      </c>
      <c r="H849" s="221">
        <v>3.2999999999999998</v>
      </c>
      <c r="I849" s="222"/>
      <c r="J849" s="223">
        <f>ROUND(I849*H849,2)</f>
        <v>0</v>
      </c>
      <c r="K849" s="219" t="s">
        <v>149</v>
      </c>
      <c r="L849" s="72"/>
      <c r="M849" s="224" t="s">
        <v>30</v>
      </c>
      <c r="N849" s="225" t="s">
        <v>45</v>
      </c>
      <c r="O849" s="47"/>
      <c r="P849" s="226">
        <f>O849*H849</f>
        <v>0</v>
      </c>
      <c r="Q849" s="226">
        <v>0</v>
      </c>
      <c r="R849" s="226">
        <f>Q849*H849</f>
        <v>0</v>
      </c>
      <c r="S849" s="226">
        <v>0.037999999999999999</v>
      </c>
      <c r="T849" s="227">
        <f>S849*H849</f>
        <v>0.12539999999999998</v>
      </c>
      <c r="AR849" s="24" t="s">
        <v>150</v>
      </c>
      <c r="AT849" s="24" t="s">
        <v>145</v>
      </c>
      <c r="AU849" s="24" t="s">
        <v>84</v>
      </c>
      <c r="AY849" s="24" t="s">
        <v>143</v>
      </c>
      <c r="BE849" s="228">
        <f>IF(N849="základní",J849,0)</f>
        <v>0</v>
      </c>
      <c r="BF849" s="228">
        <f>IF(N849="snížená",J849,0)</f>
        <v>0</v>
      </c>
      <c r="BG849" s="228">
        <f>IF(N849="zákl. přenesená",J849,0)</f>
        <v>0</v>
      </c>
      <c r="BH849" s="228">
        <f>IF(N849="sníž. přenesená",J849,0)</f>
        <v>0</v>
      </c>
      <c r="BI849" s="228">
        <f>IF(N849="nulová",J849,0)</f>
        <v>0</v>
      </c>
      <c r="BJ849" s="24" t="s">
        <v>82</v>
      </c>
      <c r="BK849" s="228">
        <f>ROUND(I849*H849,2)</f>
        <v>0</v>
      </c>
      <c r="BL849" s="24" t="s">
        <v>150</v>
      </c>
      <c r="BM849" s="24" t="s">
        <v>1147</v>
      </c>
    </row>
    <row r="850" s="11" customFormat="1">
      <c r="B850" s="229"/>
      <c r="C850" s="230"/>
      <c r="D850" s="231" t="s">
        <v>152</v>
      </c>
      <c r="E850" s="232" t="s">
        <v>30</v>
      </c>
      <c r="F850" s="233" t="s">
        <v>1148</v>
      </c>
      <c r="G850" s="230"/>
      <c r="H850" s="232" t="s">
        <v>30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AT850" s="239" t="s">
        <v>152</v>
      </c>
      <c r="AU850" s="239" t="s">
        <v>84</v>
      </c>
      <c r="AV850" s="11" t="s">
        <v>82</v>
      </c>
      <c r="AW850" s="11" t="s">
        <v>37</v>
      </c>
      <c r="AX850" s="11" t="s">
        <v>74</v>
      </c>
      <c r="AY850" s="239" t="s">
        <v>143</v>
      </c>
    </row>
    <row r="851" s="12" customFormat="1">
      <c r="B851" s="240"/>
      <c r="C851" s="241"/>
      <c r="D851" s="231" t="s">
        <v>152</v>
      </c>
      <c r="E851" s="242" t="s">
        <v>30</v>
      </c>
      <c r="F851" s="243" t="s">
        <v>1149</v>
      </c>
      <c r="G851" s="241"/>
      <c r="H851" s="244">
        <v>3.2999999999999998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AT851" s="250" t="s">
        <v>152</v>
      </c>
      <c r="AU851" s="250" t="s">
        <v>84</v>
      </c>
      <c r="AV851" s="12" t="s">
        <v>84</v>
      </c>
      <c r="AW851" s="12" t="s">
        <v>37</v>
      </c>
      <c r="AX851" s="12" t="s">
        <v>82</v>
      </c>
      <c r="AY851" s="250" t="s">
        <v>143</v>
      </c>
    </row>
    <row r="852" s="1" customFormat="1" ht="25.5" customHeight="1">
      <c r="B852" s="46"/>
      <c r="C852" s="217" t="s">
        <v>1150</v>
      </c>
      <c r="D852" s="217" t="s">
        <v>145</v>
      </c>
      <c r="E852" s="218" t="s">
        <v>1151</v>
      </c>
      <c r="F852" s="219" t="s">
        <v>1152</v>
      </c>
      <c r="G852" s="220" t="s">
        <v>209</v>
      </c>
      <c r="H852" s="221">
        <v>3.2999999999999998</v>
      </c>
      <c r="I852" s="222"/>
      <c r="J852" s="223">
        <f>ROUND(I852*H852,2)</f>
        <v>0</v>
      </c>
      <c r="K852" s="219" t="s">
        <v>149</v>
      </c>
      <c r="L852" s="72"/>
      <c r="M852" s="224" t="s">
        <v>30</v>
      </c>
      <c r="N852" s="225" t="s">
        <v>45</v>
      </c>
      <c r="O852" s="47"/>
      <c r="P852" s="226">
        <f>O852*H852</f>
        <v>0</v>
      </c>
      <c r="Q852" s="226">
        <v>0</v>
      </c>
      <c r="R852" s="226">
        <f>Q852*H852</f>
        <v>0</v>
      </c>
      <c r="S852" s="226">
        <v>0.034000000000000002</v>
      </c>
      <c r="T852" s="227">
        <f>S852*H852</f>
        <v>0.11220000000000001</v>
      </c>
      <c r="AR852" s="24" t="s">
        <v>150</v>
      </c>
      <c r="AT852" s="24" t="s">
        <v>145</v>
      </c>
      <c r="AU852" s="24" t="s">
        <v>84</v>
      </c>
      <c r="AY852" s="24" t="s">
        <v>143</v>
      </c>
      <c r="BE852" s="228">
        <f>IF(N852="základní",J852,0)</f>
        <v>0</v>
      </c>
      <c r="BF852" s="228">
        <f>IF(N852="snížená",J852,0)</f>
        <v>0</v>
      </c>
      <c r="BG852" s="228">
        <f>IF(N852="zákl. přenesená",J852,0)</f>
        <v>0</v>
      </c>
      <c r="BH852" s="228">
        <f>IF(N852="sníž. přenesená",J852,0)</f>
        <v>0</v>
      </c>
      <c r="BI852" s="228">
        <f>IF(N852="nulová",J852,0)</f>
        <v>0</v>
      </c>
      <c r="BJ852" s="24" t="s">
        <v>82</v>
      </c>
      <c r="BK852" s="228">
        <f>ROUND(I852*H852,2)</f>
        <v>0</v>
      </c>
      <c r="BL852" s="24" t="s">
        <v>150</v>
      </c>
      <c r="BM852" s="24" t="s">
        <v>1153</v>
      </c>
    </row>
    <row r="853" s="11" customFormat="1">
      <c r="B853" s="229"/>
      <c r="C853" s="230"/>
      <c r="D853" s="231" t="s">
        <v>152</v>
      </c>
      <c r="E853" s="232" t="s">
        <v>30</v>
      </c>
      <c r="F853" s="233" t="s">
        <v>1154</v>
      </c>
      <c r="G853" s="230"/>
      <c r="H853" s="232" t="s">
        <v>30</v>
      </c>
      <c r="I853" s="234"/>
      <c r="J853" s="230"/>
      <c r="K853" s="230"/>
      <c r="L853" s="235"/>
      <c r="M853" s="236"/>
      <c r="N853" s="237"/>
      <c r="O853" s="237"/>
      <c r="P853" s="237"/>
      <c r="Q853" s="237"/>
      <c r="R853" s="237"/>
      <c r="S853" s="237"/>
      <c r="T853" s="238"/>
      <c r="AT853" s="239" t="s">
        <v>152</v>
      </c>
      <c r="AU853" s="239" t="s">
        <v>84</v>
      </c>
      <c r="AV853" s="11" t="s">
        <v>82</v>
      </c>
      <c r="AW853" s="11" t="s">
        <v>37</v>
      </c>
      <c r="AX853" s="11" t="s">
        <v>74</v>
      </c>
      <c r="AY853" s="239" t="s">
        <v>143</v>
      </c>
    </row>
    <row r="854" s="12" customFormat="1">
      <c r="B854" s="240"/>
      <c r="C854" s="241"/>
      <c r="D854" s="231" t="s">
        <v>152</v>
      </c>
      <c r="E854" s="242" t="s">
        <v>30</v>
      </c>
      <c r="F854" s="243" t="s">
        <v>1155</v>
      </c>
      <c r="G854" s="241"/>
      <c r="H854" s="244">
        <v>3.2999999999999998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AT854" s="250" t="s">
        <v>152</v>
      </c>
      <c r="AU854" s="250" t="s">
        <v>84</v>
      </c>
      <c r="AV854" s="12" t="s">
        <v>84</v>
      </c>
      <c r="AW854" s="12" t="s">
        <v>37</v>
      </c>
      <c r="AX854" s="12" t="s">
        <v>82</v>
      </c>
      <c r="AY854" s="250" t="s">
        <v>143</v>
      </c>
    </row>
    <row r="855" s="1" customFormat="1" ht="25.5" customHeight="1">
      <c r="B855" s="46"/>
      <c r="C855" s="217" t="s">
        <v>1156</v>
      </c>
      <c r="D855" s="217" t="s">
        <v>145</v>
      </c>
      <c r="E855" s="218" t="s">
        <v>1157</v>
      </c>
      <c r="F855" s="219" t="s">
        <v>1158</v>
      </c>
      <c r="G855" s="220" t="s">
        <v>209</v>
      </c>
      <c r="H855" s="221">
        <v>38</v>
      </c>
      <c r="I855" s="222"/>
      <c r="J855" s="223">
        <f>ROUND(I855*H855,2)</f>
        <v>0</v>
      </c>
      <c r="K855" s="219" t="s">
        <v>149</v>
      </c>
      <c r="L855" s="72"/>
      <c r="M855" s="224" t="s">
        <v>30</v>
      </c>
      <c r="N855" s="225" t="s">
        <v>45</v>
      </c>
      <c r="O855" s="47"/>
      <c r="P855" s="226">
        <f>O855*H855</f>
        <v>0</v>
      </c>
      <c r="Q855" s="226">
        <v>0</v>
      </c>
      <c r="R855" s="226">
        <f>Q855*H855</f>
        <v>0</v>
      </c>
      <c r="S855" s="226">
        <v>0.060999999999999999</v>
      </c>
      <c r="T855" s="227">
        <f>S855*H855</f>
        <v>2.3180000000000001</v>
      </c>
      <c r="AR855" s="24" t="s">
        <v>150</v>
      </c>
      <c r="AT855" s="24" t="s">
        <v>145</v>
      </c>
      <c r="AU855" s="24" t="s">
        <v>84</v>
      </c>
      <c r="AY855" s="24" t="s">
        <v>143</v>
      </c>
      <c r="BE855" s="228">
        <f>IF(N855="základní",J855,0)</f>
        <v>0</v>
      </c>
      <c r="BF855" s="228">
        <f>IF(N855="snížená",J855,0)</f>
        <v>0</v>
      </c>
      <c r="BG855" s="228">
        <f>IF(N855="zákl. přenesená",J855,0)</f>
        <v>0</v>
      </c>
      <c r="BH855" s="228">
        <f>IF(N855="sníž. přenesená",J855,0)</f>
        <v>0</v>
      </c>
      <c r="BI855" s="228">
        <f>IF(N855="nulová",J855,0)</f>
        <v>0</v>
      </c>
      <c r="BJ855" s="24" t="s">
        <v>82</v>
      </c>
      <c r="BK855" s="228">
        <f>ROUND(I855*H855,2)</f>
        <v>0</v>
      </c>
      <c r="BL855" s="24" t="s">
        <v>150</v>
      </c>
      <c r="BM855" s="24" t="s">
        <v>1159</v>
      </c>
    </row>
    <row r="856" s="12" customFormat="1">
      <c r="B856" s="240"/>
      <c r="C856" s="241"/>
      <c r="D856" s="231" t="s">
        <v>152</v>
      </c>
      <c r="E856" s="242" t="s">
        <v>30</v>
      </c>
      <c r="F856" s="243" t="s">
        <v>1160</v>
      </c>
      <c r="G856" s="241"/>
      <c r="H856" s="244">
        <v>38</v>
      </c>
      <c r="I856" s="245"/>
      <c r="J856" s="241"/>
      <c r="K856" s="241"/>
      <c r="L856" s="246"/>
      <c r="M856" s="247"/>
      <c r="N856" s="248"/>
      <c r="O856" s="248"/>
      <c r="P856" s="248"/>
      <c r="Q856" s="248"/>
      <c r="R856" s="248"/>
      <c r="S856" s="248"/>
      <c r="T856" s="249"/>
      <c r="AT856" s="250" t="s">
        <v>152</v>
      </c>
      <c r="AU856" s="250" t="s">
        <v>84</v>
      </c>
      <c r="AV856" s="12" t="s">
        <v>84</v>
      </c>
      <c r="AW856" s="12" t="s">
        <v>37</v>
      </c>
      <c r="AX856" s="12" t="s">
        <v>82</v>
      </c>
      <c r="AY856" s="250" t="s">
        <v>143</v>
      </c>
    </row>
    <row r="857" s="1" customFormat="1" ht="25.5" customHeight="1">
      <c r="B857" s="46"/>
      <c r="C857" s="217" t="s">
        <v>1161</v>
      </c>
      <c r="D857" s="217" t="s">
        <v>145</v>
      </c>
      <c r="E857" s="218" t="s">
        <v>1162</v>
      </c>
      <c r="F857" s="219" t="s">
        <v>1163</v>
      </c>
      <c r="G857" s="220" t="s">
        <v>209</v>
      </c>
      <c r="H857" s="221">
        <v>197</v>
      </c>
      <c r="I857" s="222"/>
      <c r="J857" s="223">
        <f>ROUND(I857*H857,2)</f>
        <v>0</v>
      </c>
      <c r="K857" s="219" t="s">
        <v>149</v>
      </c>
      <c r="L857" s="72"/>
      <c r="M857" s="224" t="s">
        <v>30</v>
      </c>
      <c r="N857" s="225" t="s">
        <v>45</v>
      </c>
      <c r="O857" s="47"/>
      <c r="P857" s="226">
        <f>O857*H857</f>
        <v>0</v>
      </c>
      <c r="Q857" s="226">
        <v>0</v>
      </c>
      <c r="R857" s="226">
        <f>Q857*H857</f>
        <v>0</v>
      </c>
      <c r="S857" s="226">
        <v>0.02</v>
      </c>
      <c r="T857" s="227">
        <f>S857*H857</f>
        <v>3.9399999999999999</v>
      </c>
      <c r="AR857" s="24" t="s">
        <v>150</v>
      </c>
      <c r="AT857" s="24" t="s">
        <v>145</v>
      </c>
      <c r="AU857" s="24" t="s">
        <v>84</v>
      </c>
      <c r="AY857" s="24" t="s">
        <v>143</v>
      </c>
      <c r="BE857" s="228">
        <f>IF(N857="základní",J857,0)</f>
        <v>0</v>
      </c>
      <c r="BF857" s="228">
        <f>IF(N857="snížená",J857,0)</f>
        <v>0</v>
      </c>
      <c r="BG857" s="228">
        <f>IF(N857="zákl. přenesená",J857,0)</f>
        <v>0</v>
      </c>
      <c r="BH857" s="228">
        <f>IF(N857="sníž. přenesená",J857,0)</f>
        <v>0</v>
      </c>
      <c r="BI857" s="228">
        <f>IF(N857="nulová",J857,0)</f>
        <v>0</v>
      </c>
      <c r="BJ857" s="24" t="s">
        <v>82</v>
      </c>
      <c r="BK857" s="228">
        <f>ROUND(I857*H857,2)</f>
        <v>0</v>
      </c>
      <c r="BL857" s="24" t="s">
        <v>150</v>
      </c>
      <c r="BM857" s="24" t="s">
        <v>1164</v>
      </c>
    </row>
    <row r="858" s="11" customFormat="1">
      <c r="B858" s="229"/>
      <c r="C858" s="230"/>
      <c r="D858" s="231" t="s">
        <v>152</v>
      </c>
      <c r="E858" s="232" t="s">
        <v>30</v>
      </c>
      <c r="F858" s="233" t="s">
        <v>1165</v>
      </c>
      <c r="G858" s="230"/>
      <c r="H858" s="232" t="s">
        <v>30</v>
      </c>
      <c r="I858" s="234"/>
      <c r="J858" s="230"/>
      <c r="K858" s="230"/>
      <c r="L858" s="235"/>
      <c r="M858" s="236"/>
      <c r="N858" s="237"/>
      <c r="O858" s="237"/>
      <c r="P858" s="237"/>
      <c r="Q858" s="237"/>
      <c r="R858" s="237"/>
      <c r="S858" s="237"/>
      <c r="T858" s="238"/>
      <c r="AT858" s="239" t="s">
        <v>152</v>
      </c>
      <c r="AU858" s="239" t="s">
        <v>84</v>
      </c>
      <c r="AV858" s="11" t="s">
        <v>82</v>
      </c>
      <c r="AW858" s="11" t="s">
        <v>37</v>
      </c>
      <c r="AX858" s="11" t="s">
        <v>74</v>
      </c>
      <c r="AY858" s="239" t="s">
        <v>143</v>
      </c>
    </row>
    <row r="859" s="12" customFormat="1">
      <c r="B859" s="240"/>
      <c r="C859" s="241"/>
      <c r="D859" s="231" t="s">
        <v>152</v>
      </c>
      <c r="E859" s="242" t="s">
        <v>30</v>
      </c>
      <c r="F859" s="243" t="s">
        <v>1166</v>
      </c>
      <c r="G859" s="241"/>
      <c r="H859" s="244">
        <v>197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AT859" s="250" t="s">
        <v>152</v>
      </c>
      <c r="AU859" s="250" t="s">
        <v>84</v>
      </c>
      <c r="AV859" s="12" t="s">
        <v>84</v>
      </c>
      <c r="AW859" s="12" t="s">
        <v>37</v>
      </c>
      <c r="AX859" s="12" t="s">
        <v>82</v>
      </c>
      <c r="AY859" s="250" t="s">
        <v>143</v>
      </c>
    </row>
    <row r="860" s="1" customFormat="1" ht="25.5" customHeight="1">
      <c r="B860" s="46"/>
      <c r="C860" s="217" t="s">
        <v>1167</v>
      </c>
      <c r="D860" s="217" t="s">
        <v>145</v>
      </c>
      <c r="E860" s="218" t="s">
        <v>1168</v>
      </c>
      <c r="F860" s="219" t="s">
        <v>1169</v>
      </c>
      <c r="G860" s="220" t="s">
        <v>209</v>
      </c>
      <c r="H860" s="221">
        <v>1.6000000000000001</v>
      </c>
      <c r="I860" s="222"/>
      <c r="J860" s="223">
        <f>ROUND(I860*H860,2)</f>
        <v>0</v>
      </c>
      <c r="K860" s="219" t="s">
        <v>149</v>
      </c>
      <c r="L860" s="72"/>
      <c r="M860" s="224" t="s">
        <v>30</v>
      </c>
      <c r="N860" s="225" t="s">
        <v>45</v>
      </c>
      <c r="O860" s="47"/>
      <c r="P860" s="226">
        <f>O860*H860</f>
        <v>0</v>
      </c>
      <c r="Q860" s="226">
        <v>0</v>
      </c>
      <c r="R860" s="226">
        <f>Q860*H860</f>
        <v>0</v>
      </c>
      <c r="S860" s="226">
        <v>0.075999999999999998</v>
      </c>
      <c r="T860" s="227">
        <f>S860*H860</f>
        <v>0.1216</v>
      </c>
      <c r="AR860" s="24" t="s">
        <v>150</v>
      </c>
      <c r="AT860" s="24" t="s">
        <v>145</v>
      </c>
      <c r="AU860" s="24" t="s">
        <v>84</v>
      </c>
      <c r="AY860" s="24" t="s">
        <v>143</v>
      </c>
      <c r="BE860" s="228">
        <f>IF(N860="základní",J860,0)</f>
        <v>0</v>
      </c>
      <c r="BF860" s="228">
        <f>IF(N860="snížená",J860,0)</f>
        <v>0</v>
      </c>
      <c r="BG860" s="228">
        <f>IF(N860="zákl. přenesená",J860,0)</f>
        <v>0</v>
      </c>
      <c r="BH860" s="228">
        <f>IF(N860="sníž. přenesená",J860,0)</f>
        <v>0</v>
      </c>
      <c r="BI860" s="228">
        <f>IF(N860="nulová",J860,0)</f>
        <v>0</v>
      </c>
      <c r="BJ860" s="24" t="s">
        <v>82</v>
      </c>
      <c r="BK860" s="228">
        <f>ROUND(I860*H860,2)</f>
        <v>0</v>
      </c>
      <c r="BL860" s="24" t="s">
        <v>150</v>
      </c>
      <c r="BM860" s="24" t="s">
        <v>1170</v>
      </c>
    </row>
    <row r="861" s="11" customFormat="1">
      <c r="B861" s="229"/>
      <c r="C861" s="230"/>
      <c r="D861" s="231" t="s">
        <v>152</v>
      </c>
      <c r="E861" s="232" t="s">
        <v>30</v>
      </c>
      <c r="F861" s="233" t="s">
        <v>1171</v>
      </c>
      <c r="G861" s="230"/>
      <c r="H861" s="232" t="s">
        <v>30</v>
      </c>
      <c r="I861" s="234"/>
      <c r="J861" s="230"/>
      <c r="K861" s="230"/>
      <c r="L861" s="235"/>
      <c r="M861" s="236"/>
      <c r="N861" s="237"/>
      <c r="O861" s="237"/>
      <c r="P861" s="237"/>
      <c r="Q861" s="237"/>
      <c r="R861" s="237"/>
      <c r="S861" s="237"/>
      <c r="T861" s="238"/>
      <c r="AT861" s="239" t="s">
        <v>152</v>
      </c>
      <c r="AU861" s="239" t="s">
        <v>84</v>
      </c>
      <c r="AV861" s="11" t="s">
        <v>82</v>
      </c>
      <c r="AW861" s="11" t="s">
        <v>37</v>
      </c>
      <c r="AX861" s="11" t="s">
        <v>74</v>
      </c>
      <c r="AY861" s="239" t="s">
        <v>143</v>
      </c>
    </row>
    <row r="862" s="12" customFormat="1">
      <c r="B862" s="240"/>
      <c r="C862" s="241"/>
      <c r="D862" s="231" t="s">
        <v>152</v>
      </c>
      <c r="E862" s="242" t="s">
        <v>30</v>
      </c>
      <c r="F862" s="243" t="s">
        <v>1172</v>
      </c>
      <c r="G862" s="241"/>
      <c r="H862" s="244">
        <v>1.6000000000000001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AT862" s="250" t="s">
        <v>152</v>
      </c>
      <c r="AU862" s="250" t="s">
        <v>84</v>
      </c>
      <c r="AV862" s="12" t="s">
        <v>84</v>
      </c>
      <c r="AW862" s="12" t="s">
        <v>37</v>
      </c>
      <c r="AX862" s="12" t="s">
        <v>82</v>
      </c>
      <c r="AY862" s="250" t="s">
        <v>143</v>
      </c>
    </row>
    <row r="863" s="1" customFormat="1" ht="38.25" customHeight="1">
      <c r="B863" s="46"/>
      <c r="C863" s="217" t="s">
        <v>1173</v>
      </c>
      <c r="D863" s="217" t="s">
        <v>145</v>
      </c>
      <c r="E863" s="218" t="s">
        <v>1174</v>
      </c>
      <c r="F863" s="219" t="s">
        <v>1175</v>
      </c>
      <c r="G863" s="220" t="s">
        <v>321</v>
      </c>
      <c r="H863" s="221">
        <v>1</v>
      </c>
      <c r="I863" s="222"/>
      <c r="J863" s="223">
        <f>ROUND(I863*H863,2)</f>
        <v>0</v>
      </c>
      <c r="K863" s="219" t="s">
        <v>149</v>
      </c>
      <c r="L863" s="72"/>
      <c r="M863" s="224" t="s">
        <v>30</v>
      </c>
      <c r="N863" s="225" t="s">
        <v>45</v>
      </c>
      <c r="O863" s="47"/>
      <c r="P863" s="226">
        <f>O863*H863</f>
        <v>0</v>
      </c>
      <c r="Q863" s="226">
        <v>0</v>
      </c>
      <c r="R863" s="226">
        <f>Q863*H863</f>
        <v>0</v>
      </c>
      <c r="S863" s="226">
        <v>0</v>
      </c>
      <c r="T863" s="227">
        <f>S863*H863</f>
        <v>0</v>
      </c>
      <c r="AR863" s="24" t="s">
        <v>150</v>
      </c>
      <c r="AT863" s="24" t="s">
        <v>145</v>
      </c>
      <c r="AU863" s="24" t="s">
        <v>84</v>
      </c>
      <c r="AY863" s="24" t="s">
        <v>143</v>
      </c>
      <c r="BE863" s="228">
        <f>IF(N863="základní",J863,0)</f>
        <v>0</v>
      </c>
      <c r="BF863" s="228">
        <f>IF(N863="snížená",J863,0)</f>
        <v>0</v>
      </c>
      <c r="BG863" s="228">
        <f>IF(N863="zákl. přenesená",J863,0)</f>
        <v>0</v>
      </c>
      <c r="BH863" s="228">
        <f>IF(N863="sníž. přenesená",J863,0)</f>
        <v>0</v>
      </c>
      <c r="BI863" s="228">
        <f>IF(N863="nulová",J863,0)</f>
        <v>0</v>
      </c>
      <c r="BJ863" s="24" t="s">
        <v>82</v>
      </c>
      <c r="BK863" s="228">
        <f>ROUND(I863*H863,2)</f>
        <v>0</v>
      </c>
      <c r="BL863" s="24" t="s">
        <v>150</v>
      </c>
      <c r="BM863" s="24" t="s">
        <v>1176</v>
      </c>
    </row>
    <row r="864" s="11" customFormat="1">
      <c r="B864" s="229"/>
      <c r="C864" s="230"/>
      <c r="D864" s="231" t="s">
        <v>152</v>
      </c>
      <c r="E864" s="232" t="s">
        <v>30</v>
      </c>
      <c r="F864" s="233" t="s">
        <v>1177</v>
      </c>
      <c r="G864" s="230"/>
      <c r="H864" s="232" t="s">
        <v>30</v>
      </c>
      <c r="I864" s="234"/>
      <c r="J864" s="230"/>
      <c r="K864" s="230"/>
      <c r="L864" s="235"/>
      <c r="M864" s="236"/>
      <c r="N864" s="237"/>
      <c r="O864" s="237"/>
      <c r="P864" s="237"/>
      <c r="Q864" s="237"/>
      <c r="R864" s="237"/>
      <c r="S864" s="237"/>
      <c r="T864" s="238"/>
      <c r="AT864" s="239" t="s">
        <v>152</v>
      </c>
      <c r="AU864" s="239" t="s">
        <v>84</v>
      </c>
      <c r="AV864" s="11" t="s">
        <v>82</v>
      </c>
      <c r="AW864" s="11" t="s">
        <v>37</v>
      </c>
      <c r="AX864" s="11" t="s">
        <v>74</v>
      </c>
      <c r="AY864" s="239" t="s">
        <v>143</v>
      </c>
    </row>
    <row r="865" s="12" customFormat="1">
      <c r="B865" s="240"/>
      <c r="C865" s="241"/>
      <c r="D865" s="231" t="s">
        <v>152</v>
      </c>
      <c r="E865" s="242" t="s">
        <v>30</v>
      </c>
      <c r="F865" s="243" t="s">
        <v>82</v>
      </c>
      <c r="G865" s="241"/>
      <c r="H865" s="244">
        <v>1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AT865" s="250" t="s">
        <v>152</v>
      </c>
      <c r="AU865" s="250" t="s">
        <v>84</v>
      </c>
      <c r="AV865" s="12" t="s">
        <v>84</v>
      </c>
      <c r="AW865" s="12" t="s">
        <v>37</v>
      </c>
      <c r="AX865" s="12" t="s">
        <v>82</v>
      </c>
      <c r="AY865" s="250" t="s">
        <v>143</v>
      </c>
    </row>
    <row r="866" s="1" customFormat="1" ht="38.25" customHeight="1">
      <c r="B866" s="46"/>
      <c r="C866" s="217" t="s">
        <v>1178</v>
      </c>
      <c r="D866" s="217" t="s">
        <v>145</v>
      </c>
      <c r="E866" s="218" t="s">
        <v>1179</v>
      </c>
      <c r="F866" s="219" t="s">
        <v>1180</v>
      </c>
      <c r="G866" s="220" t="s">
        <v>209</v>
      </c>
      <c r="H866" s="221">
        <v>153</v>
      </c>
      <c r="I866" s="222"/>
      <c r="J866" s="223">
        <f>ROUND(I866*H866,2)</f>
        <v>0</v>
      </c>
      <c r="K866" s="219" t="s">
        <v>149</v>
      </c>
      <c r="L866" s="72"/>
      <c r="M866" s="224" t="s">
        <v>30</v>
      </c>
      <c r="N866" s="225" t="s">
        <v>45</v>
      </c>
      <c r="O866" s="47"/>
      <c r="P866" s="226">
        <f>O866*H866</f>
        <v>0</v>
      </c>
      <c r="Q866" s="226">
        <v>0</v>
      </c>
      <c r="R866" s="226">
        <f>Q866*H866</f>
        <v>0</v>
      </c>
      <c r="S866" s="226">
        <v>0.183</v>
      </c>
      <c r="T866" s="227">
        <f>S866*H866</f>
        <v>27.998999999999999</v>
      </c>
      <c r="AR866" s="24" t="s">
        <v>150</v>
      </c>
      <c r="AT866" s="24" t="s">
        <v>145</v>
      </c>
      <c r="AU866" s="24" t="s">
        <v>84</v>
      </c>
      <c r="AY866" s="24" t="s">
        <v>143</v>
      </c>
      <c r="BE866" s="228">
        <f>IF(N866="základní",J866,0)</f>
        <v>0</v>
      </c>
      <c r="BF866" s="228">
        <f>IF(N866="snížená",J866,0)</f>
        <v>0</v>
      </c>
      <c r="BG866" s="228">
        <f>IF(N866="zákl. přenesená",J866,0)</f>
        <v>0</v>
      </c>
      <c r="BH866" s="228">
        <f>IF(N866="sníž. přenesená",J866,0)</f>
        <v>0</v>
      </c>
      <c r="BI866" s="228">
        <f>IF(N866="nulová",J866,0)</f>
        <v>0</v>
      </c>
      <c r="BJ866" s="24" t="s">
        <v>82</v>
      </c>
      <c r="BK866" s="228">
        <f>ROUND(I866*H866,2)</f>
        <v>0</v>
      </c>
      <c r="BL866" s="24" t="s">
        <v>150</v>
      </c>
      <c r="BM866" s="24" t="s">
        <v>1181</v>
      </c>
    </row>
    <row r="867" s="11" customFormat="1">
      <c r="B867" s="229"/>
      <c r="C867" s="230"/>
      <c r="D867" s="231" t="s">
        <v>152</v>
      </c>
      <c r="E867" s="232" t="s">
        <v>30</v>
      </c>
      <c r="F867" s="233" t="s">
        <v>911</v>
      </c>
      <c r="G867" s="230"/>
      <c r="H867" s="232" t="s">
        <v>30</v>
      </c>
      <c r="I867" s="234"/>
      <c r="J867" s="230"/>
      <c r="K867" s="230"/>
      <c r="L867" s="235"/>
      <c r="M867" s="236"/>
      <c r="N867" s="237"/>
      <c r="O867" s="237"/>
      <c r="P867" s="237"/>
      <c r="Q867" s="237"/>
      <c r="R867" s="237"/>
      <c r="S867" s="237"/>
      <c r="T867" s="238"/>
      <c r="AT867" s="239" t="s">
        <v>152</v>
      </c>
      <c r="AU867" s="239" t="s">
        <v>84</v>
      </c>
      <c r="AV867" s="11" t="s">
        <v>82</v>
      </c>
      <c r="AW867" s="11" t="s">
        <v>37</v>
      </c>
      <c r="AX867" s="11" t="s">
        <v>74</v>
      </c>
      <c r="AY867" s="239" t="s">
        <v>143</v>
      </c>
    </row>
    <row r="868" s="12" customFormat="1">
      <c r="B868" s="240"/>
      <c r="C868" s="241"/>
      <c r="D868" s="231" t="s">
        <v>152</v>
      </c>
      <c r="E868" s="242" t="s">
        <v>30</v>
      </c>
      <c r="F868" s="243" t="s">
        <v>912</v>
      </c>
      <c r="G868" s="241"/>
      <c r="H868" s="244">
        <v>51</v>
      </c>
      <c r="I868" s="245"/>
      <c r="J868" s="241"/>
      <c r="K868" s="241"/>
      <c r="L868" s="246"/>
      <c r="M868" s="247"/>
      <c r="N868" s="248"/>
      <c r="O868" s="248"/>
      <c r="P868" s="248"/>
      <c r="Q868" s="248"/>
      <c r="R868" s="248"/>
      <c r="S868" s="248"/>
      <c r="T868" s="249"/>
      <c r="AT868" s="250" t="s">
        <v>152</v>
      </c>
      <c r="AU868" s="250" t="s">
        <v>84</v>
      </c>
      <c r="AV868" s="12" t="s">
        <v>84</v>
      </c>
      <c r="AW868" s="12" t="s">
        <v>37</v>
      </c>
      <c r="AX868" s="12" t="s">
        <v>74</v>
      </c>
      <c r="AY868" s="250" t="s">
        <v>143</v>
      </c>
    </row>
    <row r="869" s="13" customFormat="1">
      <c r="B869" s="251"/>
      <c r="C869" s="252"/>
      <c r="D869" s="231" t="s">
        <v>152</v>
      </c>
      <c r="E869" s="253" t="s">
        <v>30</v>
      </c>
      <c r="F869" s="254" t="s">
        <v>497</v>
      </c>
      <c r="G869" s="252"/>
      <c r="H869" s="255">
        <v>51</v>
      </c>
      <c r="I869" s="256"/>
      <c r="J869" s="252"/>
      <c r="K869" s="252"/>
      <c r="L869" s="257"/>
      <c r="M869" s="258"/>
      <c r="N869" s="259"/>
      <c r="O869" s="259"/>
      <c r="P869" s="259"/>
      <c r="Q869" s="259"/>
      <c r="R869" s="259"/>
      <c r="S869" s="259"/>
      <c r="T869" s="260"/>
      <c r="AT869" s="261" t="s">
        <v>152</v>
      </c>
      <c r="AU869" s="261" t="s">
        <v>84</v>
      </c>
      <c r="AV869" s="13" t="s">
        <v>159</v>
      </c>
      <c r="AW869" s="13" t="s">
        <v>37</v>
      </c>
      <c r="AX869" s="13" t="s">
        <v>74</v>
      </c>
      <c r="AY869" s="261" t="s">
        <v>143</v>
      </c>
    </row>
    <row r="870" s="11" customFormat="1">
      <c r="B870" s="229"/>
      <c r="C870" s="230"/>
      <c r="D870" s="231" t="s">
        <v>152</v>
      </c>
      <c r="E870" s="232" t="s">
        <v>30</v>
      </c>
      <c r="F870" s="233" t="s">
        <v>1182</v>
      </c>
      <c r="G870" s="230"/>
      <c r="H870" s="232" t="s">
        <v>30</v>
      </c>
      <c r="I870" s="234"/>
      <c r="J870" s="230"/>
      <c r="K870" s="230"/>
      <c r="L870" s="235"/>
      <c r="M870" s="236"/>
      <c r="N870" s="237"/>
      <c r="O870" s="237"/>
      <c r="P870" s="237"/>
      <c r="Q870" s="237"/>
      <c r="R870" s="237"/>
      <c r="S870" s="237"/>
      <c r="T870" s="238"/>
      <c r="AT870" s="239" t="s">
        <v>152</v>
      </c>
      <c r="AU870" s="239" t="s">
        <v>84</v>
      </c>
      <c r="AV870" s="11" t="s">
        <v>82</v>
      </c>
      <c r="AW870" s="11" t="s">
        <v>37</v>
      </c>
      <c r="AX870" s="11" t="s">
        <v>74</v>
      </c>
      <c r="AY870" s="239" t="s">
        <v>143</v>
      </c>
    </row>
    <row r="871" s="12" customFormat="1">
      <c r="B871" s="240"/>
      <c r="C871" s="241"/>
      <c r="D871" s="231" t="s">
        <v>152</v>
      </c>
      <c r="E871" s="242" t="s">
        <v>30</v>
      </c>
      <c r="F871" s="243" t="s">
        <v>1183</v>
      </c>
      <c r="G871" s="241"/>
      <c r="H871" s="244">
        <v>61.380000000000003</v>
      </c>
      <c r="I871" s="245"/>
      <c r="J871" s="241"/>
      <c r="K871" s="241"/>
      <c r="L871" s="246"/>
      <c r="M871" s="247"/>
      <c r="N871" s="248"/>
      <c r="O871" s="248"/>
      <c r="P871" s="248"/>
      <c r="Q871" s="248"/>
      <c r="R871" s="248"/>
      <c r="S871" s="248"/>
      <c r="T871" s="249"/>
      <c r="AT871" s="250" t="s">
        <v>152</v>
      </c>
      <c r="AU871" s="250" t="s">
        <v>84</v>
      </c>
      <c r="AV871" s="12" t="s">
        <v>84</v>
      </c>
      <c r="AW871" s="12" t="s">
        <v>37</v>
      </c>
      <c r="AX871" s="12" t="s">
        <v>74</v>
      </c>
      <c r="AY871" s="250" t="s">
        <v>143</v>
      </c>
    </row>
    <row r="872" s="12" customFormat="1">
      <c r="B872" s="240"/>
      <c r="C872" s="241"/>
      <c r="D872" s="231" t="s">
        <v>152</v>
      </c>
      <c r="E872" s="242" t="s">
        <v>30</v>
      </c>
      <c r="F872" s="243" t="s">
        <v>1184</v>
      </c>
      <c r="G872" s="241"/>
      <c r="H872" s="244">
        <v>26.234999999999999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AT872" s="250" t="s">
        <v>152</v>
      </c>
      <c r="AU872" s="250" t="s">
        <v>84</v>
      </c>
      <c r="AV872" s="12" t="s">
        <v>84</v>
      </c>
      <c r="AW872" s="12" t="s">
        <v>37</v>
      </c>
      <c r="AX872" s="12" t="s">
        <v>74</v>
      </c>
      <c r="AY872" s="250" t="s">
        <v>143</v>
      </c>
    </row>
    <row r="873" s="12" customFormat="1">
      <c r="B873" s="240"/>
      <c r="C873" s="241"/>
      <c r="D873" s="231" t="s">
        <v>152</v>
      </c>
      <c r="E873" s="242" t="s">
        <v>30</v>
      </c>
      <c r="F873" s="243" t="s">
        <v>1185</v>
      </c>
      <c r="G873" s="241"/>
      <c r="H873" s="244">
        <v>3.2400000000000002</v>
      </c>
      <c r="I873" s="245"/>
      <c r="J873" s="241"/>
      <c r="K873" s="241"/>
      <c r="L873" s="246"/>
      <c r="M873" s="247"/>
      <c r="N873" s="248"/>
      <c r="O873" s="248"/>
      <c r="P873" s="248"/>
      <c r="Q873" s="248"/>
      <c r="R873" s="248"/>
      <c r="S873" s="248"/>
      <c r="T873" s="249"/>
      <c r="AT873" s="250" t="s">
        <v>152</v>
      </c>
      <c r="AU873" s="250" t="s">
        <v>84</v>
      </c>
      <c r="AV873" s="12" t="s">
        <v>84</v>
      </c>
      <c r="AW873" s="12" t="s">
        <v>37</v>
      </c>
      <c r="AX873" s="12" t="s">
        <v>74</v>
      </c>
      <c r="AY873" s="250" t="s">
        <v>143</v>
      </c>
    </row>
    <row r="874" s="12" customFormat="1">
      <c r="B874" s="240"/>
      <c r="C874" s="241"/>
      <c r="D874" s="231" t="s">
        <v>152</v>
      </c>
      <c r="E874" s="242" t="s">
        <v>30</v>
      </c>
      <c r="F874" s="243" t="s">
        <v>1186</v>
      </c>
      <c r="G874" s="241"/>
      <c r="H874" s="244">
        <v>1.44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AT874" s="250" t="s">
        <v>152</v>
      </c>
      <c r="AU874" s="250" t="s">
        <v>84</v>
      </c>
      <c r="AV874" s="12" t="s">
        <v>84</v>
      </c>
      <c r="AW874" s="12" t="s">
        <v>37</v>
      </c>
      <c r="AX874" s="12" t="s">
        <v>74</v>
      </c>
      <c r="AY874" s="250" t="s">
        <v>143</v>
      </c>
    </row>
    <row r="875" s="12" customFormat="1">
      <c r="B875" s="240"/>
      <c r="C875" s="241"/>
      <c r="D875" s="231" t="s">
        <v>152</v>
      </c>
      <c r="E875" s="242" t="s">
        <v>30</v>
      </c>
      <c r="F875" s="243" t="s">
        <v>1187</v>
      </c>
      <c r="G875" s="241"/>
      <c r="H875" s="244">
        <v>9.7050000000000001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AT875" s="250" t="s">
        <v>152</v>
      </c>
      <c r="AU875" s="250" t="s">
        <v>84</v>
      </c>
      <c r="AV875" s="12" t="s">
        <v>84</v>
      </c>
      <c r="AW875" s="12" t="s">
        <v>37</v>
      </c>
      <c r="AX875" s="12" t="s">
        <v>74</v>
      </c>
      <c r="AY875" s="250" t="s">
        <v>143</v>
      </c>
    </row>
    <row r="876" s="13" customFormat="1">
      <c r="B876" s="251"/>
      <c r="C876" s="252"/>
      <c r="D876" s="231" t="s">
        <v>152</v>
      </c>
      <c r="E876" s="253" t="s">
        <v>30</v>
      </c>
      <c r="F876" s="254" t="s">
        <v>499</v>
      </c>
      <c r="G876" s="252"/>
      <c r="H876" s="255">
        <v>102</v>
      </c>
      <c r="I876" s="256"/>
      <c r="J876" s="252"/>
      <c r="K876" s="252"/>
      <c r="L876" s="257"/>
      <c r="M876" s="258"/>
      <c r="N876" s="259"/>
      <c r="O876" s="259"/>
      <c r="P876" s="259"/>
      <c r="Q876" s="259"/>
      <c r="R876" s="259"/>
      <c r="S876" s="259"/>
      <c r="T876" s="260"/>
      <c r="AT876" s="261" t="s">
        <v>152</v>
      </c>
      <c r="AU876" s="261" t="s">
        <v>84</v>
      </c>
      <c r="AV876" s="13" t="s">
        <v>159</v>
      </c>
      <c r="AW876" s="13" t="s">
        <v>37</v>
      </c>
      <c r="AX876" s="13" t="s">
        <v>74</v>
      </c>
      <c r="AY876" s="261" t="s">
        <v>143</v>
      </c>
    </row>
    <row r="877" s="14" customFormat="1">
      <c r="B877" s="262"/>
      <c r="C877" s="263"/>
      <c r="D877" s="231" t="s">
        <v>152</v>
      </c>
      <c r="E877" s="264" t="s">
        <v>30</v>
      </c>
      <c r="F877" s="265" t="s">
        <v>187</v>
      </c>
      <c r="G877" s="263"/>
      <c r="H877" s="266">
        <v>153</v>
      </c>
      <c r="I877" s="267"/>
      <c r="J877" s="263"/>
      <c r="K877" s="263"/>
      <c r="L877" s="268"/>
      <c r="M877" s="269"/>
      <c r="N877" s="270"/>
      <c r="O877" s="270"/>
      <c r="P877" s="270"/>
      <c r="Q877" s="270"/>
      <c r="R877" s="270"/>
      <c r="S877" s="270"/>
      <c r="T877" s="271"/>
      <c r="AT877" s="272" t="s">
        <v>152</v>
      </c>
      <c r="AU877" s="272" t="s">
        <v>84</v>
      </c>
      <c r="AV877" s="14" t="s">
        <v>150</v>
      </c>
      <c r="AW877" s="14" t="s">
        <v>37</v>
      </c>
      <c r="AX877" s="14" t="s">
        <v>82</v>
      </c>
      <c r="AY877" s="272" t="s">
        <v>143</v>
      </c>
    </row>
    <row r="878" s="1" customFormat="1" ht="16.5" customHeight="1">
      <c r="B878" s="46"/>
      <c r="C878" s="217" t="s">
        <v>1188</v>
      </c>
      <c r="D878" s="217" t="s">
        <v>145</v>
      </c>
      <c r="E878" s="218" t="s">
        <v>1189</v>
      </c>
      <c r="F878" s="219" t="s">
        <v>1190</v>
      </c>
      <c r="G878" s="220" t="s">
        <v>209</v>
      </c>
      <c r="H878" s="221">
        <v>18</v>
      </c>
      <c r="I878" s="222"/>
      <c r="J878" s="223">
        <f>ROUND(I878*H878,2)</f>
        <v>0</v>
      </c>
      <c r="K878" s="219" t="s">
        <v>30</v>
      </c>
      <c r="L878" s="72"/>
      <c r="M878" s="224" t="s">
        <v>30</v>
      </c>
      <c r="N878" s="225" t="s">
        <v>45</v>
      </c>
      <c r="O878" s="47"/>
      <c r="P878" s="226">
        <f>O878*H878</f>
        <v>0</v>
      </c>
      <c r="Q878" s="226">
        <v>0</v>
      </c>
      <c r="R878" s="226">
        <f>Q878*H878</f>
        <v>0</v>
      </c>
      <c r="S878" s="226">
        <v>0.082000000000000003</v>
      </c>
      <c r="T878" s="227">
        <f>S878*H878</f>
        <v>1.476</v>
      </c>
      <c r="AR878" s="24" t="s">
        <v>150</v>
      </c>
      <c r="AT878" s="24" t="s">
        <v>145</v>
      </c>
      <c r="AU878" s="24" t="s">
        <v>84</v>
      </c>
      <c r="AY878" s="24" t="s">
        <v>143</v>
      </c>
      <c r="BE878" s="228">
        <f>IF(N878="základní",J878,0)</f>
        <v>0</v>
      </c>
      <c r="BF878" s="228">
        <f>IF(N878="snížená",J878,0)</f>
        <v>0</v>
      </c>
      <c r="BG878" s="228">
        <f>IF(N878="zákl. přenesená",J878,0)</f>
        <v>0</v>
      </c>
      <c r="BH878" s="228">
        <f>IF(N878="sníž. přenesená",J878,0)</f>
        <v>0</v>
      </c>
      <c r="BI878" s="228">
        <f>IF(N878="nulová",J878,0)</f>
        <v>0</v>
      </c>
      <c r="BJ878" s="24" t="s">
        <v>82</v>
      </c>
      <c r="BK878" s="228">
        <f>ROUND(I878*H878,2)</f>
        <v>0</v>
      </c>
      <c r="BL878" s="24" t="s">
        <v>150</v>
      </c>
      <c r="BM878" s="24" t="s">
        <v>1191</v>
      </c>
    </row>
    <row r="879" s="11" customFormat="1">
      <c r="B879" s="229"/>
      <c r="C879" s="230"/>
      <c r="D879" s="231" t="s">
        <v>152</v>
      </c>
      <c r="E879" s="232" t="s">
        <v>30</v>
      </c>
      <c r="F879" s="233" t="s">
        <v>1192</v>
      </c>
      <c r="G879" s="230"/>
      <c r="H879" s="232" t="s">
        <v>30</v>
      </c>
      <c r="I879" s="234"/>
      <c r="J879" s="230"/>
      <c r="K879" s="230"/>
      <c r="L879" s="235"/>
      <c r="M879" s="236"/>
      <c r="N879" s="237"/>
      <c r="O879" s="237"/>
      <c r="P879" s="237"/>
      <c r="Q879" s="237"/>
      <c r="R879" s="237"/>
      <c r="S879" s="237"/>
      <c r="T879" s="238"/>
      <c r="AT879" s="239" t="s">
        <v>152</v>
      </c>
      <c r="AU879" s="239" t="s">
        <v>84</v>
      </c>
      <c r="AV879" s="11" t="s">
        <v>82</v>
      </c>
      <c r="AW879" s="11" t="s">
        <v>37</v>
      </c>
      <c r="AX879" s="11" t="s">
        <v>74</v>
      </c>
      <c r="AY879" s="239" t="s">
        <v>143</v>
      </c>
    </row>
    <row r="880" s="12" customFormat="1">
      <c r="B880" s="240"/>
      <c r="C880" s="241"/>
      <c r="D880" s="231" t="s">
        <v>152</v>
      </c>
      <c r="E880" s="242" t="s">
        <v>30</v>
      </c>
      <c r="F880" s="243" t="s">
        <v>1193</v>
      </c>
      <c r="G880" s="241"/>
      <c r="H880" s="244">
        <v>18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AT880" s="250" t="s">
        <v>152</v>
      </c>
      <c r="AU880" s="250" t="s">
        <v>84</v>
      </c>
      <c r="AV880" s="12" t="s">
        <v>84</v>
      </c>
      <c r="AW880" s="12" t="s">
        <v>37</v>
      </c>
      <c r="AX880" s="12" t="s">
        <v>82</v>
      </c>
      <c r="AY880" s="250" t="s">
        <v>143</v>
      </c>
    </row>
    <row r="881" s="1" customFormat="1" ht="16.5" customHeight="1">
      <c r="B881" s="46"/>
      <c r="C881" s="217" t="s">
        <v>1194</v>
      </c>
      <c r="D881" s="217" t="s">
        <v>145</v>
      </c>
      <c r="E881" s="218" t="s">
        <v>1195</v>
      </c>
      <c r="F881" s="219" t="s">
        <v>1196</v>
      </c>
      <c r="G881" s="220" t="s">
        <v>148</v>
      </c>
      <c r="H881" s="221">
        <v>2.5</v>
      </c>
      <c r="I881" s="222"/>
      <c r="J881" s="223">
        <f>ROUND(I881*H881,2)</f>
        <v>0</v>
      </c>
      <c r="K881" s="219" t="s">
        <v>149</v>
      </c>
      <c r="L881" s="72"/>
      <c r="M881" s="224" t="s">
        <v>30</v>
      </c>
      <c r="N881" s="225" t="s">
        <v>45</v>
      </c>
      <c r="O881" s="47"/>
      <c r="P881" s="226">
        <f>O881*H881</f>
        <v>0</v>
      </c>
      <c r="Q881" s="226">
        <v>0</v>
      </c>
      <c r="R881" s="226">
        <f>Q881*H881</f>
        <v>0</v>
      </c>
      <c r="S881" s="226">
        <v>2.3999999999999999</v>
      </c>
      <c r="T881" s="227">
        <f>S881*H881</f>
        <v>6</v>
      </c>
      <c r="AR881" s="24" t="s">
        <v>150</v>
      </c>
      <c r="AT881" s="24" t="s">
        <v>145</v>
      </c>
      <c r="AU881" s="24" t="s">
        <v>84</v>
      </c>
      <c r="AY881" s="24" t="s">
        <v>143</v>
      </c>
      <c r="BE881" s="228">
        <f>IF(N881="základní",J881,0)</f>
        <v>0</v>
      </c>
      <c r="BF881" s="228">
        <f>IF(N881="snížená",J881,0)</f>
        <v>0</v>
      </c>
      <c r="BG881" s="228">
        <f>IF(N881="zákl. přenesená",J881,0)</f>
        <v>0</v>
      </c>
      <c r="BH881" s="228">
        <f>IF(N881="sníž. přenesená",J881,0)</f>
        <v>0</v>
      </c>
      <c r="BI881" s="228">
        <f>IF(N881="nulová",J881,0)</f>
        <v>0</v>
      </c>
      <c r="BJ881" s="24" t="s">
        <v>82</v>
      </c>
      <c r="BK881" s="228">
        <f>ROUND(I881*H881,2)</f>
        <v>0</v>
      </c>
      <c r="BL881" s="24" t="s">
        <v>150</v>
      </c>
      <c r="BM881" s="24" t="s">
        <v>1197</v>
      </c>
    </row>
    <row r="882" s="11" customFormat="1">
      <c r="B882" s="229"/>
      <c r="C882" s="230"/>
      <c r="D882" s="231" t="s">
        <v>152</v>
      </c>
      <c r="E882" s="232" t="s">
        <v>30</v>
      </c>
      <c r="F882" s="233" t="s">
        <v>1198</v>
      </c>
      <c r="G882" s="230"/>
      <c r="H882" s="232" t="s">
        <v>30</v>
      </c>
      <c r="I882" s="234"/>
      <c r="J882" s="230"/>
      <c r="K882" s="230"/>
      <c r="L882" s="235"/>
      <c r="M882" s="236"/>
      <c r="N882" s="237"/>
      <c r="O882" s="237"/>
      <c r="P882" s="237"/>
      <c r="Q882" s="237"/>
      <c r="R882" s="237"/>
      <c r="S882" s="237"/>
      <c r="T882" s="238"/>
      <c r="AT882" s="239" t="s">
        <v>152</v>
      </c>
      <c r="AU882" s="239" t="s">
        <v>84</v>
      </c>
      <c r="AV882" s="11" t="s">
        <v>82</v>
      </c>
      <c r="AW882" s="11" t="s">
        <v>37</v>
      </c>
      <c r="AX882" s="11" t="s">
        <v>74</v>
      </c>
      <c r="AY882" s="239" t="s">
        <v>143</v>
      </c>
    </row>
    <row r="883" s="12" customFormat="1">
      <c r="B883" s="240"/>
      <c r="C883" s="241"/>
      <c r="D883" s="231" t="s">
        <v>152</v>
      </c>
      <c r="E883" s="242" t="s">
        <v>30</v>
      </c>
      <c r="F883" s="243" t="s">
        <v>717</v>
      </c>
      <c r="G883" s="241"/>
      <c r="H883" s="244">
        <v>1.5</v>
      </c>
      <c r="I883" s="245"/>
      <c r="J883" s="241"/>
      <c r="K883" s="241"/>
      <c r="L883" s="246"/>
      <c r="M883" s="247"/>
      <c r="N883" s="248"/>
      <c r="O883" s="248"/>
      <c r="P883" s="248"/>
      <c r="Q883" s="248"/>
      <c r="R883" s="248"/>
      <c r="S883" s="248"/>
      <c r="T883" s="249"/>
      <c r="AT883" s="250" t="s">
        <v>152</v>
      </c>
      <c r="AU883" s="250" t="s">
        <v>84</v>
      </c>
      <c r="AV883" s="12" t="s">
        <v>84</v>
      </c>
      <c r="AW883" s="12" t="s">
        <v>37</v>
      </c>
      <c r="AX883" s="12" t="s">
        <v>74</v>
      </c>
      <c r="AY883" s="250" t="s">
        <v>143</v>
      </c>
    </row>
    <row r="884" s="11" customFormat="1">
      <c r="B884" s="229"/>
      <c r="C884" s="230"/>
      <c r="D884" s="231" t="s">
        <v>152</v>
      </c>
      <c r="E884" s="232" t="s">
        <v>30</v>
      </c>
      <c r="F884" s="233" t="s">
        <v>1199</v>
      </c>
      <c r="G884" s="230"/>
      <c r="H884" s="232" t="s">
        <v>30</v>
      </c>
      <c r="I884" s="234"/>
      <c r="J884" s="230"/>
      <c r="K884" s="230"/>
      <c r="L884" s="235"/>
      <c r="M884" s="236"/>
      <c r="N884" s="237"/>
      <c r="O884" s="237"/>
      <c r="P884" s="237"/>
      <c r="Q884" s="237"/>
      <c r="R884" s="237"/>
      <c r="S884" s="237"/>
      <c r="T884" s="238"/>
      <c r="AT884" s="239" t="s">
        <v>152</v>
      </c>
      <c r="AU884" s="239" t="s">
        <v>84</v>
      </c>
      <c r="AV884" s="11" t="s">
        <v>82</v>
      </c>
      <c r="AW884" s="11" t="s">
        <v>37</v>
      </c>
      <c r="AX884" s="11" t="s">
        <v>74</v>
      </c>
      <c r="AY884" s="239" t="s">
        <v>143</v>
      </c>
    </row>
    <row r="885" s="12" customFormat="1">
      <c r="B885" s="240"/>
      <c r="C885" s="241"/>
      <c r="D885" s="231" t="s">
        <v>152</v>
      </c>
      <c r="E885" s="242" t="s">
        <v>30</v>
      </c>
      <c r="F885" s="243" t="s">
        <v>1200</v>
      </c>
      <c r="G885" s="241"/>
      <c r="H885" s="244">
        <v>1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AT885" s="250" t="s">
        <v>152</v>
      </c>
      <c r="AU885" s="250" t="s">
        <v>84</v>
      </c>
      <c r="AV885" s="12" t="s">
        <v>84</v>
      </c>
      <c r="AW885" s="12" t="s">
        <v>37</v>
      </c>
      <c r="AX885" s="12" t="s">
        <v>74</v>
      </c>
      <c r="AY885" s="250" t="s">
        <v>143</v>
      </c>
    </row>
    <row r="886" s="14" customFormat="1">
      <c r="B886" s="262"/>
      <c r="C886" s="263"/>
      <c r="D886" s="231" t="s">
        <v>152</v>
      </c>
      <c r="E886" s="264" t="s">
        <v>30</v>
      </c>
      <c r="F886" s="265" t="s">
        <v>187</v>
      </c>
      <c r="G886" s="263"/>
      <c r="H886" s="266">
        <v>2.5</v>
      </c>
      <c r="I886" s="267"/>
      <c r="J886" s="263"/>
      <c r="K886" s="263"/>
      <c r="L886" s="268"/>
      <c r="M886" s="269"/>
      <c r="N886" s="270"/>
      <c r="O886" s="270"/>
      <c r="P886" s="270"/>
      <c r="Q886" s="270"/>
      <c r="R886" s="270"/>
      <c r="S886" s="270"/>
      <c r="T886" s="271"/>
      <c r="AT886" s="272" t="s">
        <v>152</v>
      </c>
      <c r="AU886" s="272" t="s">
        <v>84</v>
      </c>
      <c r="AV886" s="14" t="s">
        <v>150</v>
      </c>
      <c r="AW886" s="14" t="s">
        <v>37</v>
      </c>
      <c r="AX886" s="14" t="s">
        <v>82</v>
      </c>
      <c r="AY886" s="272" t="s">
        <v>143</v>
      </c>
    </row>
    <row r="887" s="1" customFormat="1" ht="38.25" customHeight="1">
      <c r="B887" s="46"/>
      <c r="C887" s="217" t="s">
        <v>1201</v>
      </c>
      <c r="D887" s="217" t="s">
        <v>145</v>
      </c>
      <c r="E887" s="218" t="s">
        <v>1202</v>
      </c>
      <c r="F887" s="219" t="s">
        <v>1203</v>
      </c>
      <c r="G887" s="220" t="s">
        <v>148</v>
      </c>
      <c r="H887" s="221">
        <v>0.14999999999999999</v>
      </c>
      <c r="I887" s="222"/>
      <c r="J887" s="223">
        <f>ROUND(I887*H887,2)</f>
        <v>0</v>
      </c>
      <c r="K887" s="219" t="s">
        <v>149</v>
      </c>
      <c r="L887" s="72"/>
      <c r="M887" s="224" t="s">
        <v>30</v>
      </c>
      <c r="N887" s="225" t="s">
        <v>45</v>
      </c>
      <c r="O887" s="47"/>
      <c r="P887" s="226">
        <f>O887*H887</f>
        <v>0</v>
      </c>
      <c r="Q887" s="226">
        <v>0</v>
      </c>
      <c r="R887" s="226">
        <f>Q887*H887</f>
        <v>0</v>
      </c>
      <c r="S887" s="226">
        <v>1.8</v>
      </c>
      <c r="T887" s="227">
        <f>S887*H887</f>
        <v>0.27000000000000002</v>
      </c>
      <c r="AR887" s="24" t="s">
        <v>150</v>
      </c>
      <c r="AT887" s="24" t="s">
        <v>145</v>
      </c>
      <c r="AU887" s="24" t="s">
        <v>84</v>
      </c>
      <c r="AY887" s="24" t="s">
        <v>143</v>
      </c>
      <c r="BE887" s="228">
        <f>IF(N887="základní",J887,0)</f>
        <v>0</v>
      </c>
      <c r="BF887" s="228">
        <f>IF(N887="snížená",J887,0)</f>
        <v>0</v>
      </c>
      <c r="BG887" s="228">
        <f>IF(N887="zákl. přenesená",J887,0)</f>
        <v>0</v>
      </c>
      <c r="BH887" s="228">
        <f>IF(N887="sníž. přenesená",J887,0)</f>
        <v>0</v>
      </c>
      <c r="BI887" s="228">
        <f>IF(N887="nulová",J887,0)</f>
        <v>0</v>
      </c>
      <c r="BJ887" s="24" t="s">
        <v>82</v>
      </c>
      <c r="BK887" s="228">
        <f>ROUND(I887*H887,2)</f>
        <v>0</v>
      </c>
      <c r="BL887" s="24" t="s">
        <v>150</v>
      </c>
      <c r="BM887" s="24" t="s">
        <v>1204</v>
      </c>
    </row>
    <row r="888" s="11" customFormat="1">
      <c r="B888" s="229"/>
      <c r="C888" s="230"/>
      <c r="D888" s="231" t="s">
        <v>152</v>
      </c>
      <c r="E888" s="232" t="s">
        <v>30</v>
      </c>
      <c r="F888" s="233" t="s">
        <v>1205</v>
      </c>
      <c r="G888" s="230"/>
      <c r="H888" s="232" t="s">
        <v>30</v>
      </c>
      <c r="I888" s="234"/>
      <c r="J888" s="230"/>
      <c r="K888" s="230"/>
      <c r="L888" s="235"/>
      <c r="M888" s="236"/>
      <c r="N888" s="237"/>
      <c r="O888" s="237"/>
      <c r="P888" s="237"/>
      <c r="Q888" s="237"/>
      <c r="R888" s="237"/>
      <c r="S888" s="237"/>
      <c r="T888" s="238"/>
      <c r="AT888" s="239" t="s">
        <v>152</v>
      </c>
      <c r="AU888" s="239" t="s">
        <v>84</v>
      </c>
      <c r="AV888" s="11" t="s">
        <v>82</v>
      </c>
      <c r="AW888" s="11" t="s">
        <v>37</v>
      </c>
      <c r="AX888" s="11" t="s">
        <v>74</v>
      </c>
      <c r="AY888" s="239" t="s">
        <v>143</v>
      </c>
    </row>
    <row r="889" s="12" customFormat="1">
      <c r="B889" s="240"/>
      <c r="C889" s="241"/>
      <c r="D889" s="231" t="s">
        <v>152</v>
      </c>
      <c r="E889" s="242" t="s">
        <v>30</v>
      </c>
      <c r="F889" s="243" t="s">
        <v>1206</v>
      </c>
      <c r="G889" s="241"/>
      <c r="H889" s="244">
        <v>0.14999999999999999</v>
      </c>
      <c r="I889" s="245"/>
      <c r="J889" s="241"/>
      <c r="K889" s="241"/>
      <c r="L889" s="246"/>
      <c r="M889" s="247"/>
      <c r="N889" s="248"/>
      <c r="O889" s="248"/>
      <c r="P889" s="248"/>
      <c r="Q889" s="248"/>
      <c r="R889" s="248"/>
      <c r="S889" s="248"/>
      <c r="T889" s="249"/>
      <c r="AT889" s="250" t="s">
        <v>152</v>
      </c>
      <c r="AU889" s="250" t="s">
        <v>84</v>
      </c>
      <c r="AV889" s="12" t="s">
        <v>84</v>
      </c>
      <c r="AW889" s="12" t="s">
        <v>37</v>
      </c>
      <c r="AX889" s="12" t="s">
        <v>82</v>
      </c>
      <c r="AY889" s="250" t="s">
        <v>143</v>
      </c>
    </row>
    <row r="890" s="1" customFormat="1" ht="38.25" customHeight="1">
      <c r="B890" s="46"/>
      <c r="C890" s="217" t="s">
        <v>1207</v>
      </c>
      <c r="D890" s="217" t="s">
        <v>145</v>
      </c>
      <c r="E890" s="218" t="s">
        <v>1208</v>
      </c>
      <c r="F890" s="219" t="s">
        <v>1209</v>
      </c>
      <c r="G890" s="220" t="s">
        <v>247</v>
      </c>
      <c r="H890" s="221">
        <v>2.1000000000000001</v>
      </c>
      <c r="I890" s="222"/>
      <c r="J890" s="223">
        <f>ROUND(I890*H890,2)</f>
        <v>0</v>
      </c>
      <c r="K890" s="219" t="s">
        <v>149</v>
      </c>
      <c r="L890" s="72"/>
      <c r="M890" s="224" t="s">
        <v>30</v>
      </c>
      <c r="N890" s="225" t="s">
        <v>45</v>
      </c>
      <c r="O890" s="47"/>
      <c r="P890" s="226">
        <f>O890*H890</f>
        <v>0</v>
      </c>
      <c r="Q890" s="226">
        <v>0</v>
      </c>
      <c r="R890" s="226">
        <f>Q890*H890</f>
        <v>0</v>
      </c>
      <c r="S890" s="226">
        <v>0.042000000000000003</v>
      </c>
      <c r="T890" s="227">
        <f>S890*H890</f>
        <v>0.088200000000000014</v>
      </c>
      <c r="AR890" s="24" t="s">
        <v>150</v>
      </c>
      <c r="AT890" s="24" t="s">
        <v>145</v>
      </c>
      <c r="AU890" s="24" t="s">
        <v>84</v>
      </c>
      <c r="AY890" s="24" t="s">
        <v>143</v>
      </c>
      <c r="BE890" s="228">
        <f>IF(N890="základní",J890,0)</f>
        <v>0</v>
      </c>
      <c r="BF890" s="228">
        <f>IF(N890="snížená",J890,0)</f>
        <v>0</v>
      </c>
      <c r="BG890" s="228">
        <f>IF(N890="zákl. přenesená",J890,0)</f>
        <v>0</v>
      </c>
      <c r="BH890" s="228">
        <f>IF(N890="sníž. přenesená",J890,0)</f>
        <v>0</v>
      </c>
      <c r="BI890" s="228">
        <f>IF(N890="nulová",J890,0)</f>
        <v>0</v>
      </c>
      <c r="BJ890" s="24" t="s">
        <v>82</v>
      </c>
      <c r="BK890" s="228">
        <f>ROUND(I890*H890,2)</f>
        <v>0</v>
      </c>
      <c r="BL890" s="24" t="s">
        <v>150</v>
      </c>
      <c r="BM890" s="24" t="s">
        <v>1210</v>
      </c>
    </row>
    <row r="891" s="11" customFormat="1">
      <c r="B891" s="229"/>
      <c r="C891" s="230"/>
      <c r="D891" s="231" t="s">
        <v>152</v>
      </c>
      <c r="E891" s="232" t="s">
        <v>30</v>
      </c>
      <c r="F891" s="233" t="s">
        <v>1205</v>
      </c>
      <c r="G891" s="230"/>
      <c r="H891" s="232" t="s">
        <v>30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AT891" s="239" t="s">
        <v>152</v>
      </c>
      <c r="AU891" s="239" t="s">
        <v>84</v>
      </c>
      <c r="AV891" s="11" t="s">
        <v>82</v>
      </c>
      <c r="AW891" s="11" t="s">
        <v>37</v>
      </c>
      <c r="AX891" s="11" t="s">
        <v>74</v>
      </c>
      <c r="AY891" s="239" t="s">
        <v>143</v>
      </c>
    </row>
    <row r="892" s="12" customFormat="1">
      <c r="B892" s="240"/>
      <c r="C892" s="241"/>
      <c r="D892" s="231" t="s">
        <v>152</v>
      </c>
      <c r="E892" s="242" t="s">
        <v>30</v>
      </c>
      <c r="F892" s="243" t="s">
        <v>1211</v>
      </c>
      <c r="G892" s="241"/>
      <c r="H892" s="244">
        <v>2.1000000000000001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AT892" s="250" t="s">
        <v>152</v>
      </c>
      <c r="AU892" s="250" t="s">
        <v>84</v>
      </c>
      <c r="AV892" s="12" t="s">
        <v>84</v>
      </c>
      <c r="AW892" s="12" t="s">
        <v>37</v>
      </c>
      <c r="AX892" s="12" t="s">
        <v>82</v>
      </c>
      <c r="AY892" s="250" t="s">
        <v>143</v>
      </c>
    </row>
    <row r="893" s="1" customFormat="1" ht="25.5" customHeight="1">
      <c r="B893" s="46"/>
      <c r="C893" s="217" t="s">
        <v>1212</v>
      </c>
      <c r="D893" s="217" t="s">
        <v>145</v>
      </c>
      <c r="E893" s="218" t="s">
        <v>1213</v>
      </c>
      <c r="F893" s="219" t="s">
        <v>1214</v>
      </c>
      <c r="G893" s="220" t="s">
        <v>209</v>
      </c>
      <c r="H893" s="221">
        <v>950</v>
      </c>
      <c r="I893" s="222"/>
      <c r="J893" s="223">
        <f>ROUND(I893*H893,2)</f>
        <v>0</v>
      </c>
      <c r="K893" s="219" t="s">
        <v>149</v>
      </c>
      <c r="L893" s="72"/>
      <c r="M893" s="224" t="s">
        <v>30</v>
      </c>
      <c r="N893" s="225" t="s">
        <v>45</v>
      </c>
      <c r="O893" s="47"/>
      <c r="P893" s="226">
        <f>O893*H893</f>
        <v>0</v>
      </c>
      <c r="Q893" s="226">
        <v>0</v>
      </c>
      <c r="R893" s="226">
        <f>Q893*H893</f>
        <v>0</v>
      </c>
      <c r="S893" s="226">
        <v>0.0089999999999999993</v>
      </c>
      <c r="T893" s="227">
        <f>S893*H893</f>
        <v>8.5499999999999989</v>
      </c>
      <c r="AR893" s="24" t="s">
        <v>150</v>
      </c>
      <c r="AT893" s="24" t="s">
        <v>145</v>
      </c>
      <c r="AU893" s="24" t="s">
        <v>84</v>
      </c>
      <c r="AY893" s="24" t="s">
        <v>143</v>
      </c>
      <c r="BE893" s="228">
        <f>IF(N893="základní",J893,0)</f>
        <v>0</v>
      </c>
      <c r="BF893" s="228">
        <f>IF(N893="snížená",J893,0)</f>
        <v>0</v>
      </c>
      <c r="BG893" s="228">
        <f>IF(N893="zákl. přenesená",J893,0)</f>
        <v>0</v>
      </c>
      <c r="BH893" s="228">
        <f>IF(N893="sníž. přenesená",J893,0)</f>
        <v>0</v>
      </c>
      <c r="BI893" s="228">
        <f>IF(N893="nulová",J893,0)</f>
        <v>0</v>
      </c>
      <c r="BJ893" s="24" t="s">
        <v>82</v>
      </c>
      <c r="BK893" s="228">
        <f>ROUND(I893*H893,2)</f>
        <v>0</v>
      </c>
      <c r="BL893" s="24" t="s">
        <v>150</v>
      </c>
      <c r="BM893" s="24" t="s">
        <v>1215</v>
      </c>
    </row>
    <row r="894" s="11" customFormat="1">
      <c r="B894" s="229"/>
      <c r="C894" s="230"/>
      <c r="D894" s="231" t="s">
        <v>152</v>
      </c>
      <c r="E894" s="232" t="s">
        <v>30</v>
      </c>
      <c r="F894" s="233" t="s">
        <v>372</v>
      </c>
      <c r="G894" s="230"/>
      <c r="H894" s="232" t="s">
        <v>30</v>
      </c>
      <c r="I894" s="234"/>
      <c r="J894" s="230"/>
      <c r="K894" s="230"/>
      <c r="L894" s="235"/>
      <c r="M894" s="236"/>
      <c r="N894" s="237"/>
      <c r="O894" s="237"/>
      <c r="P894" s="237"/>
      <c r="Q894" s="237"/>
      <c r="R894" s="237"/>
      <c r="S894" s="237"/>
      <c r="T894" s="238"/>
      <c r="AT894" s="239" t="s">
        <v>152</v>
      </c>
      <c r="AU894" s="239" t="s">
        <v>84</v>
      </c>
      <c r="AV894" s="11" t="s">
        <v>82</v>
      </c>
      <c r="AW894" s="11" t="s">
        <v>37</v>
      </c>
      <c r="AX894" s="11" t="s">
        <v>74</v>
      </c>
      <c r="AY894" s="239" t="s">
        <v>143</v>
      </c>
    </row>
    <row r="895" s="12" customFormat="1">
      <c r="B895" s="240"/>
      <c r="C895" s="241"/>
      <c r="D895" s="231" t="s">
        <v>152</v>
      </c>
      <c r="E895" s="242" t="s">
        <v>30</v>
      </c>
      <c r="F895" s="243" t="s">
        <v>380</v>
      </c>
      <c r="G895" s="241"/>
      <c r="H895" s="244">
        <v>350</v>
      </c>
      <c r="I895" s="245"/>
      <c r="J895" s="241"/>
      <c r="K895" s="241"/>
      <c r="L895" s="246"/>
      <c r="M895" s="247"/>
      <c r="N895" s="248"/>
      <c r="O895" s="248"/>
      <c r="P895" s="248"/>
      <c r="Q895" s="248"/>
      <c r="R895" s="248"/>
      <c r="S895" s="248"/>
      <c r="T895" s="249"/>
      <c r="AT895" s="250" t="s">
        <v>152</v>
      </c>
      <c r="AU895" s="250" t="s">
        <v>84</v>
      </c>
      <c r="AV895" s="12" t="s">
        <v>84</v>
      </c>
      <c r="AW895" s="12" t="s">
        <v>37</v>
      </c>
      <c r="AX895" s="12" t="s">
        <v>74</v>
      </c>
      <c r="AY895" s="250" t="s">
        <v>143</v>
      </c>
    </row>
    <row r="896" s="11" customFormat="1">
      <c r="B896" s="229"/>
      <c r="C896" s="230"/>
      <c r="D896" s="231" t="s">
        <v>152</v>
      </c>
      <c r="E896" s="232" t="s">
        <v>30</v>
      </c>
      <c r="F896" s="233" t="s">
        <v>374</v>
      </c>
      <c r="G896" s="230"/>
      <c r="H896" s="232" t="s">
        <v>30</v>
      </c>
      <c r="I896" s="234"/>
      <c r="J896" s="230"/>
      <c r="K896" s="230"/>
      <c r="L896" s="235"/>
      <c r="M896" s="236"/>
      <c r="N896" s="237"/>
      <c r="O896" s="237"/>
      <c r="P896" s="237"/>
      <c r="Q896" s="237"/>
      <c r="R896" s="237"/>
      <c r="S896" s="237"/>
      <c r="T896" s="238"/>
      <c r="AT896" s="239" t="s">
        <v>152</v>
      </c>
      <c r="AU896" s="239" t="s">
        <v>84</v>
      </c>
      <c r="AV896" s="11" t="s">
        <v>82</v>
      </c>
      <c r="AW896" s="11" t="s">
        <v>37</v>
      </c>
      <c r="AX896" s="11" t="s">
        <v>74</v>
      </c>
      <c r="AY896" s="239" t="s">
        <v>143</v>
      </c>
    </row>
    <row r="897" s="12" customFormat="1">
      <c r="B897" s="240"/>
      <c r="C897" s="241"/>
      <c r="D897" s="231" t="s">
        <v>152</v>
      </c>
      <c r="E897" s="242" t="s">
        <v>30</v>
      </c>
      <c r="F897" s="243" t="s">
        <v>381</v>
      </c>
      <c r="G897" s="241"/>
      <c r="H897" s="244">
        <v>600</v>
      </c>
      <c r="I897" s="245"/>
      <c r="J897" s="241"/>
      <c r="K897" s="241"/>
      <c r="L897" s="246"/>
      <c r="M897" s="247"/>
      <c r="N897" s="248"/>
      <c r="O897" s="248"/>
      <c r="P897" s="248"/>
      <c r="Q897" s="248"/>
      <c r="R897" s="248"/>
      <c r="S897" s="248"/>
      <c r="T897" s="249"/>
      <c r="AT897" s="250" t="s">
        <v>152</v>
      </c>
      <c r="AU897" s="250" t="s">
        <v>84</v>
      </c>
      <c r="AV897" s="12" t="s">
        <v>84</v>
      </c>
      <c r="AW897" s="12" t="s">
        <v>37</v>
      </c>
      <c r="AX897" s="12" t="s">
        <v>74</v>
      </c>
      <c r="AY897" s="250" t="s">
        <v>143</v>
      </c>
    </row>
    <row r="898" s="14" customFormat="1">
      <c r="B898" s="262"/>
      <c r="C898" s="263"/>
      <c r="D898" s="231" t="s">
        <v>152</v>
      </c>
      <c r="E898" s="264" t="s">
        <v>30</v>
      </c>
      <c r="F898" s="265" t="s">
        <v>187</v>
      </c>
      <c r="G898" s="263"/>
      <c r="H898" s="266">
        <v>950</v>
      </c>
      <c r="I898" s="267"/>
      <c r="J898" s="263"/>
      <c r="K898" s="263"/>
      <c r="L898" s="268"/>
      <c r="M898" s="269"/>
      <c r="N898" s="270"/>
      <c r="O898" s="270"/>
      <c r="P898" s="270"/>
      <c r="Q898" s="270"/>
      <c r="R898" s="270"/>
      <c r="S898" s="270"/>
      <c r="T898" s="271"/>
      <c r="AT898" s="272" t="s">
        <v>152</v>
      </c>
      <c r="AU898" s="272" t="s">
        <v>84</v>
      </c>
      <c r="AV898" s="14" t="s">
        <v>150</v>
      </c>
      <c r="AW898" s="14" t="s">
        <v>37</v>
      </c>
      <c r="AX898" s="14" t="s">
        <v>82</v>
      </c>
      <c r="AY898" s="272" t="s">
        <v>143</v>
      </c>
    </row>
    <row r="899" s="1" customFormat="1" ht="25.5" customHeight="1">
      <c r="B899" s="46"/>
      <c r="C899" s="217" t="s">
        <v>1216</v>
      </c>
      <c r="D899" s="217" t="s">
        <v>145</v>
      </c>
      <c r="E899" s="218" t="s">
        <v>1217</v>
      </c>
      <c r="F899" s="219" t="s">
        <v>1218</v>
      </c>
      <c r="G899" s="220" t="s">
        <v>148</v>
      </c>
      <c r="H899" s="221">
        <v>27.039999999999999</v>
      </c>
      <c r="I899" s="222"/>
      <c r="J899" s="223">
        <f>ROUND(I899*H899,2)</f>
        <v>0</v>
      </c>
      <c r="K899" s="219" t="s">
        <v>149</v>
      </c>
      <c r="L899" s="72"/>
      <c r="M899" s="224" t="s">
        <v>30</v>
      </c>
      <c r="N899" s="225" t="s">
        <v>45</v>
      </c>
      <c r="O899" s="47"/>
      <c r="P899" s="226">
        <f>O899*H899</f>
        <v>0</v>
      </c>
      <c r="Q899" s="226">
        <v>0</v>
      </c>
      <c r="R899" s="226">
        <f>Q899*H899</f>
        <v>0</v>
      </c>
      <c r="S899" s="226">
        <v>2.2000000000000002</v>
      </c>
      <c r="T899" s="227">
        <f>S899*H899</f>
        <v>59.488</v>
      </c>
      <c r="AR899" s="24" t="s">
        <v>150</v>
      </c>
      <c r="AT899" s="24" t="s">
        <v>145</v>
      </c>
      <c r="AU899" s="24" t="s">
        <v>84</v>
      </c>
      <c r="AY899" s="24" t="s">
        <v>143</v>
      </c>
      <c r="BE899" s="228">
        <f>IF(N899="základní",J899,0)</f>
        <v>0</v>
      </c>
      <c r="BF899" s="228">
        <f>IF(N899="snížená",J899,0)</f>
        <v>0</v>
      </c>
      <c r="BG899" s="228">
        <f>IF(N899="zákl. přenesená",J899,0)</f>
        <v>0</v>
      </c>
      <c r="BH899" s="228">
        <f>IF(N899="sníž. přenesená",J899,0)</f>
        <v>0</v>
      </c>
      <c r="BI899" s="228">
        <f>IF(N899="nulová",J899,0)</f>
        <v>0</v>
      </c>
      <c r="BJ899" s="24" t="s">
        <v>82</v>
      </c>
      <c r="BK899" s="228">
        <f>ROUND(I899*H899,2)</f>
        <v>0</v>
      </c>
      <c r="BL899" s="24" t="s">
        <v>150</v>
      </c>
      <c r="BM899" s="24" t="s">
        <v>1219</v>
      </c>
    </row>
    <row r="900" s="11" customFormat="1">
      <c r="B900" s="229"/>
      <c r="C900" s="230"/>
      <c r="D900" s="231" t="s">
        <v>152</v>
      </c>
      <c r="E900" s="232" t="s">
        <v>30</v>
      </c>
      <c r="F900" s="233" t="s">
        <v>1220</v>
      </c>
      <c r="G900" s="230"/>
      <c r="H900" s="232" t="s">
        <v>30</v>
      </c>
      <c r="I900" s="234"/>
      <c r="J900" s="230"/>
      <c r="K900" s="230"/>
      <c r="L900" s="235"/>
      <c r="M900" s="236"/>
      <c r="N900" s="237"/>
      <c r="O900" s="237"/>
      <c r="P900" s="237"/>
      <c r="Q900" s="237"/>
      <c r="R900" s="237"/>
      <c r="S900" s="237"/>
      <c r="T900" s="238"/>
      <c r="AT900" s="239" t="s">
        <v>152</v>
      </c>
      <c r="AU900" s="239" t="s">
        <v>84</v>
      </c>
      <c r="AV900" s="11" t="s">
        <v>82</v>
      </c>
      <c r="AW900" s="11" t="s">
        <v>37</v>
      </c>
      <c r="AX900" s="11" t="s">
        <v>74</v>
      </c>
      <c r="AY900" s="239" t="s">
        <v>143</v>
      </c>
    </row>
    <row r="901" s="12" customFormat="1">
      <c r="B901" s="240"/>
      <c r="C901" s="241"/>
      <c r="D901" s="231" t="s">
        <v>152</v>
      </c>
      <c r="E901" s="242" t="s">
        <v>30</v>
      </c>
      <c r="F901" s="243" t="s">
        <v>1221</v>
      </c>
      <c r="G901" s="241"/>
      <c r="H901" s="244">
        <v>5.04</v>
      </c>
      <c r="I901" s="245"/>
      <c r="J901" s="241"/>
      <c r="K901" s="241"/>
      <c r="L901" s="246"/>
      <c r="M901" s="247"/>
      <c r="N901" s="248"/>
      <c r="O901" s="248"/>
      <c r="P901" s="248"/>
      <c r="Q901" s="248"/>
      <c r="R901" s="248"/>
      <c r="S901" s="248"/>
      <c r="T901" s="249"/>
      <c r="AT901" s="250" t="s">
        <v>152</v>
      </c>
      <c r="AU901" s="250" t="s">
        <v>84</v>
      </c>
      <c r="AV901" s="12" t="s">
        <v>84</v>
      </c>
      <c r="AW901" s="12" t="s">
        <v>37</v>
      </c>
      <c r="AX901" s="12" t="s">
        <v>74</v>
      </c>
      <c r="AY901" s="250" t="s">
        <v>143</v>
      </c>
    </row>
    <row r="902" s="14" customFormat="1">
      <c r="B902" s="262"/>
      <c r="C902" s="263"/>
      <c r="D902" s="231" t="s">
        <v>152</v>
      </c>
      <c r="E902" s="264" t="s">
        <v>30</v>
      </c>
      <c r="F902" s="265" t="s">
        <v>187</v>
      </c>
      <c r="G902" s="263"/>
      <c r="H902" s="266">
        <v>22</v>
      </c>
      <c r="I902" s="267"/>
      <c r="J902" s="263"/>
      <c r="K902" s="263"/>
      <c r="L902" s="268"/>
      <c r="M902" s="269"/>
      <c r="N902" s="270"/>
      <c r="O902" s="270"/>
      <c r="P902" s="270"/>
      <c r="Q902" s="270"/>
      <c r="R902" s="270"/>
      <c r="S902" s="270"/>
      <c r="T902" s="271"/>
      <c r="AT902" s="272" t="s">
        <v>152</v>
      </c>
      <c r="AU902" s="272" t="s">
        <v>84</v>
      </c>
      <c r="AV902" s="14" t="s">
        <v>150</v>
      </c>
      <c r="AW902" s="14" t="s">
        <v>37</v>
      </c>
      <c r="AX902" s="14" t="s">
        <v>74</v>
      </c>
      <c r="AY902" s="272" t="s">
        <v>143</v>
      </c>
    </row>
    <row r="903" s="1" customFormat="1" ht="25.5" customHeight="1">
      <c r="B903" s="46"/>
      <c r="C903" s="217" t="s">
        <v>1222</v>
      </c>
      <c r="D903" s="217" t="s">
        <v>145</v>
      </c>
      <c r="E903" s="218" t="s">
        <v>1223</v>
      </c>
      <c r="F903" s="219" t="s">
        <v>1224</v>
      </c>
      <c r="G903" s="220" t="s">
        <v>148</v>
      </c>
      <c r="H903" s="221">
        <v>127</v>
      </c>
      <c r="I903" s="222"/>
      <c r="J903" s="223">
        <f>ROUND(I903*H903,2)</f>
        <v>0</v>
      </c>
      <c r="K903" s="219" t="s">
        <v>149</v>
      </c>
      <c r="L903" s="72"/>
      <c r="M903" s="224" t="s">
        <v>30</v>
      </c>
      <c r="N903" s="225" t="s">
        <v>45</v>
      </c>
      <c r="O903" s="47"/>
      <c r="P903" s="226">
        <f>O903*H903</f>
        <v>0</v>
      </c>
      <c r="Q903" s="226">
        <v>0</v>
      </c>
      <c r="R903" s="226">
        <f>Q903*H903</f>
        <v>0</v>
      </c>
      <c r="S903" s="226">
        <v>1.3999999999999999</v>
      </c>
      <c r="T903" s="227">
        <f>S903*H903</f>
        <v>177.79999999999998</v>
      </c>
      <c r="AR903" s="24" t="s">
        <v>150</v>
      </c>
      <c r="AT903" s="24" t="s">
        <v>145</v>
      </c>
      <c r="AU903" s="24" t="s">
        <v>84</v>
      </c>
      <c r="AY903" s="24" t="s">
        <v>143</v>
      </c>
      <c r="BE903" s="228">
        <f>IF(N903="základní",J903,0)</f>
        <v>0</v>
      </c>
      <c r="BF903" s="228">
        <f>IF(N903="snížená",J903,0)</f>
        <v>0</v>
      </c>
      <c r="BG903" s="228">
        <f>IF(N903="zákl. přenesená",J903,0)</f>
        <v>0</v>
      </c>
      <c r="BH903" s="228">
        <f>IF(N903="sníž. přenesená",J903,0)</f>
        <v>0</v>
      </c>
      <c r="BI903" s="228">
        <f>IF(N903="nulová",J903,0)</f>
        <v>0</v>
      </c>
      <c r="BJ903" s="24" t="s">
        <v>82</v>
      </c>
      <c r="BK903" s="228">
        <f>ROUND(I903*H903,2)</f>
        <v>0</v>
      </c>
      <c r="BL903" s="24" t="s">
        <v>150</v>
      </c>
      <c r="BM903" s="24" t="s">
        <v>1225</v>
      </c>
    </row>
    <row r="904" s="11" customFormat="1">
      <c r="B904" s="229"/>
      <c r="C904" s="230"/>
      <c r="D904" s="231" t="s">
        <v>152</v>
      </c>
      <c r="E904" s="232" t="s">
        <v>30</v>
      </c>
      <c r="F904" s="233" t="s">
        <v>1226</v>
      </c>
      <c r="G904" s="230"/>
      <c r="H904" s="232" t="s">
        <v>30</v>
      </c>
      <c r="I904" s="234"/>
      <c r="J904" s="230"/>
      <c r="K904" s="230"/>
      <c r="L904" s="235"/>
      <c r="M904" s="236"/>
      <c r="N904" s="237"/>
      <c r="O904" s="237"/>
      <c r="P904" s="237"/>
      <c r="Q904" s="237"/>
      <c r="R904" s="237"/>
      <c r="S904" s="237"/>
      <c r="T904" s="238"/>
      <c r="AT904" s="239" t="s">
        <v>152</v>
      </c>
      <c r="AU904" s="239" t="s">
        <v>84</v>
      </c>
      <c r="AV904" s="11" t="s">
        <v>82</v>
      </c>
      <c r="AW904" s="11" t="s">
        <v>37</v>
      </c>
      <c r="AX904" s="11" t="s">
        <v>74</v>
      </c>
      <c r="AY904" s="239" t="s">
        <v>143</v>
      </c>
    </row>
    <row r="905" s="11" customFormat="1">
      <c r="B905" s="229"/>
      <c r="C905" s="230"/>
      <c r="D905" s="231" t="s">
        <v>152</v>
      </c>
      <c r="E905" s="232" t="s">
        <v>30</v>
      </c>
      <c r="F905" s="233" t="s">
        <v>1009</v>
      </c>
      <c r="G905" s="230"/>
      <c r="H905" s="232" t="s">
        <v>30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AT905" s="239" t="s">
        <v>152</v>
      </c>
      <c r="AU905" s="239" t="s">
        <v>84</v>
      </c>
      <c r="AV905" s="11" t="s">
        <v>82</v>
      </c>
      <c r="AW905" s="11" t="s">
        <v>37</v>
      </c>
      <c r="AX905" s="11" t="s">
        <v>74</v>
      </c>
      <c r="AY905" s="239" t="s">
        <v>143</v>
      </c>
    </row>
    <row r="906" s="11" customFormat="1">
      <c r="B906" s="229"/>
      <c r="C906" s="230"/>
      <c r="D906" s="231" t="s">
        <v>152</v>
      </c>
      <c r="E906" s="232" t="s">
        <v>30</v>
      </c>
      <c r="F906" s="233" t="s">
        <v>1227</v>
      </c>
      <c r="G906" s="230"/>
      <c r="H906" s="232" t="s">
        <v>30</v>
      </c>
      <c r="I906" s="234"/>
      <c r="J906" s="230"/>
      <c r="K906" s="230"/>
      <c r="L906" s="235"/>
      <c r="M906" s="236"/>
      <c r="N906" s="237"/>
      <c r="O906" s="237"/>
      <c r="P906" s="237"/>
      <c r="Q906" s="237"/>
      <c r="R906" s="237"/>
      <c r="S906" s="237"/>
      <c r="T906" s="238"/>
      <c r="AT906" s="239" t="s">
        <v>152</v>
      </c>
      <c r="AU906" s="239" t="s">
        <v>84</v>
      </c>
      <c r="AV906" s="11" t="s">
        <v>82</v>
      </c>
      <c r="AW906" s="11" t="s">
        <v>37</v>
      </c>
      <c r="AX906" s="11" t="s">
        <v>74</v>
      </c>
      <c r="AY906" s="239" t="s">
        <v>143</v>
      </c>
    </row>
    <row r="907" s="12" customFormat="1">
      <c r="B907" s="240"/>
      <c r="C907" s="241"/>
      <c r="D907" s="231" t="s">
        <v>152</v>
      </c>
      <c r="E907" s="242" t="s">
        <v>30</v>
      </c>
      <c r="F907" s="243" t="s">
        <v>1228</v>
      </c>
      <c r="G907" s="241"/>
      <c r="H907" s="244">
        <v>97.5</v>
      </c>
      <c r="I907" s="245"/>
      <c r="J907" s="241"/>
      <c r="K907" s="241"/>
      <c r="L907" s="246"/>
      <c r="M907" s="247"/>
      <c r="N907" s="248"/>
      <c r="O907" s="248"/>
      <c r="P907" s="248"/>
      <c r="Q907" s="248"/>
      <c r="R907" s="248"/>
      <c r="S907" s="248"/>
      <c r="T907" s="249"/>
      <c r="AT907" s="250" t="s">
        <v>152</v>
      </c>
      <c r="AU907" s="250" t="s">
        <v>84</v>
      </c>
      <c r="AV907" s="12" t="s">
        <v>84</v>
      </c>
      <c r="AW907" s="12" t="s">
        <v>37</v>
      </c>
      <c r="AX907" s="12" t="s">
        <v>74</v>
      </c>
      <c r="AY907" s="250" t="s">
        <v>143</v>
      </c>
    </row>
    <row r="908" s="12" customFormat="1">
      <c r="B908" s="240"/>
      <c r="C908" s="241"/>
      <c r="D908" s="231" t="s">
        <v>152</v>
      </c>
      <c r="E908" s="242" t="s">
        <v>30</v>
      </c>
      <c r="F908" s="243" t="s">
        <v>1229</v>
      </c>
      <c r="G908" s="241"/>
      <c r="H908" s="244">
        <v>29.5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AT908" s="250" t="s">
        <v>152</v>
      </c>
      <c r="AU908" s="250" t="s">
        <v>84</v>
      </c>
      <c r="AV908" s="12" t="s">
        <v>84</v>
      </c>
      <c r="AW908" s="12" t="s">
        <v>37</v>
      </c>
      <c r="AX908" s="12" t="s">
        <v>74</v>
      </c>
      <c r="AY908" s="250" t="s">
        <v>143</v>
      </c>
    </row>
    <row r="909" s="14" customFormat="1">
      <c r="B909" s="262"/>
      <c r="C909" s="263"/>
      <c r="D909" s="231" t="s">
        <v>152</v>
      </c>
      <c r="E909" s="264" t="s">
        <v>30</v>
      </c>
      <c r="F909" s="265" t="s">
        <v>187</v>
      </c>
      <c r="G909" s="263"/>
      <c r="H909" s="266">
        <v>127</v>
      </c>
      <c r="I909" s="267"/>
      <c r="J909" s="263"/>
      <c r="K909" s="263"/>
      <c r="L909" s="268"/>
      <c r="M909" s="269"/>
      <c r="N909" s="270"/>
      <c r="O909" s="270"/>
      <c r="P909" s="270"/>
      <c r="Q909" s="270"/>
      <c r="R909" s="270"/>
      <c r="S909" s="270"/>
      <c r="T909" s="271"/>
      <c r="AT909" s="272" t="s">
        <v>152</v>
      </c>
      <c r="AU909" s="272" t="s">
        <v>84</v>
      </c>
      <c r="AV909" s="14" t="s">
        <v>150</v>
      </c>
      <c r="AW909" s="14" t="s">
        <v>37</v>
      </c>
      <c r="AX909" s="14" t="s">
        <v>82</v>
      </c>
      <c r="AY909" s="272" t="s">
        <v>143</v>
      </c>
    </row>
    <row r="910" s="1" customFormat="1" ht="16.5" customHeight="1">
      <c r="B910" s="46"/>
      <c r="C910" s="217" t="s">
        <v>1230</v>
      </c>
      <c r="D910" s="217" t="s">
        <v>145</v>
      </c>
      <c r="E910" s="218" t="s">
        <v>1231</v>
      </c>
      <c r="F910" s="219" t="s">
        <v>1232</v>
      </c>
      <c r="G910" s="220" t="s">
        <v>209</v>
      </c>
      <c r="H910" s="221">
        <v>1265</v>
      </c>
      <c r="I910" s="222"/>
      <c r="J910" s="223">
        <f>ROUND(I910*H910,2)</f>
        <v>0</v>
      </c>
      <c r="K910" s="219" t="s">
        <v>30</v>
      </c>
      <c r="L910" s="72"/>
      <c r="M910" s="224" t="s">
        <v>30</v>
      </c>
      <c r="N910" s="225" t="s">
        <v>45</v>
      </c>
      <c r="O910" s="47"/>
      <c r="P910" s="226">
        <f>O910*H910</f>
        <v>0</v>
      </c>
      <c r="Q910" s="226">
        <v>0</v>
      </c>
      <c r="R910" s="226">
        <f>Q910*H910</f>
        <v>0</v>
      </c>
      <c r="S910" s="226">
        <v>0.035999999999999997</v>
      </c>
      <c r="T910" s="227">
        <f>S910*H910</f>
        <v>45.539999999999999</v>
      </c>
      <c r="AR910" s="24" t="s">
        <v>150</v>
      </c>
      <c r="AT910" s="24" t="s">
        <v>145</v>
      </c>
      <c r="AU910" s="24" t="s">
        <v>84</v>
      </c>
      <c r="AY910" s="24" t="s">
        <v>143</v>
      </c>
      <c r="BE910" s="228">
        <f>IF(N910="základní",J910,0)</f>
        <v>0</v>
      </c>
      <c r="BF910" s="228">
        <f>IF(N910="snížená",J910,0)</f>
        <v>0</v>
      </c>
      <c r="BG910" s="228">
        <f>IF(N910="zákl. přenesená",J910,0)</f>
        <v>0</v>
      </c>
      <c r="BH910" s="228">
        <f>IF(N910="sníž. přenesená",J910,0)</f>
        <v>0</v>
      </c>
      <c r="BI910" s="228">
        <f>IF(N910="nulová",J910,0)</f>
        <v>0</v>
      </c>
      <c r="BJ910" s="24" t="s">
        <v>82</v>
      </c>
      <c r="BK910" s="228">
        <f>ROUND(I910*H910,2)</f>
        <v>0</v>
      </c>
      <c r="BL910" s="24" t="s">
        <v>150</v>
      </c>
      <c r="BM910" s="24" t="s">
        <v>1233</v>
      </c>
    </row>
    <row r="911" s="11" customFormat="1">
      <c r="B911" s="229"/>
      <c r="C911" s="230"/>
      <c r="D911" s="231" t="s">
        <v>152</v>
      </c>
      <c r="E911" s="232" t="s">
        <v>30</v>
      </c>
      <c r="F911" s="233" t="s">
        <v>1234</v>
      </c>
      <c r="G911" s="230"/>
      <c r="H911" s="232" t="s">
        <v>30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AT911" s="239" t="s">
        <v>152</v>
      </c>
      <c r="AU911" s="239" t="s">
        <v>84</v>
      </c>
      <c r="AV911" s="11" t="s">
        <v>82</v>
      </c>
      <c r="AW911" s="11" t="s">
        <v>37</v>
      </c>
      <c r="AX911" s="11" t="s">
        <v>74</v>
      </c>
      <c r="AY911" s="239" t="s">
        <v>143</v>
      </c>
    </row>
    <row r="912" s="12" customFormat="1">
      <c r="B912" s="240"/>
      <c r="C912" s="241"/>
      <c r="D912" s="231" t="s">
        <v>152</v>
      </c>
      <c r="E912" s="242" t="s">
        <v>30</v>
      </c>
      <c r="F912" s="243" t="s">
        <v>1235</v>
      </c>
      <c r="G912" s="241"/>
      <c r="H912" s="244">
        <v>1052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AT912" s="250" t="s">
        <v>152</v>
      </c>
      <c r="AU912" s="250" t="s">
        <v>84</v>
      </c>
      <c r="AV912" s="12" t="s">
        <v>84</v>
      </c>
      <c r="AW912" s="12" t="s">
        <v>37</v>
      </c>
      <c r="AX912" s="12" t="s">
        <v>74</v>
      </c>
      <c r="AY912" s="250" t="s">
        <v>143</v>
      </c>
    </row>
    <row r="913" s="12" customFormat="1">
      <c r="B913" s="240"/>
      <c r="C913" s="241"/>
      <c r="D913" s="231" t="s">
        <v>152</v>
      </c>
      <c r="E913" s="242" t="s">
        <v>30</v>
      </c>
      <c r="F913" s="243" t="s">
        <v>1236</v>
      </c>
      <c r="G913" s="241"/>
      <c r="H913" s="244">
        <v>213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AT913" s="250" t="s">
        <v>152</v>
      </c>
      <c r="AU913" s="250" t="s">
        <v>84</v>
      </c>
      <c r="AV913" s="12" t="s">
        <v>84</v>
      </c>
      <c r="AW913" s="12" t="s">
        <v>37</v>
      </c>
      <c r="AX913" s="12" t="s">
        <v>74</v>
      </c>
      <c r="AY913" s="250" t="s">
        <v>143</v>
      </c>
    </row>
    <row r="914" s="14" customFormat="1">
      <c r="B914" s="262"/>
      <c r="C914" s="263"/>
      <c r="D914" s="231" t="s">
        <v>152</v>
      </c>
      <c r="E914" s="264" t="s">
        <v>30</v>
      </c>
      <c r="F914" s="265" t="s">
        <v>187</v>
      </c>
      <c r="G914" s="263"/>
      <c r="H914" s="266">
        <v>1265</v>
      </c>
      <c r="I914" s="267"/>
      <c r="J914" s="263"/>
      <c r="K914" s="263"/>
      <c r="L914" s="268"/>
      <c r="M914" s="269"/>
      <c r="N914" s="270"/>
      <c r="O914" s="270"/>
      <c r="P914" s="270"/>
      <c r="Q914" s="270"/>
      <c r="R914" s="270"/>
      <c r="S914" s="270"/>
      <c r="T914" s="271"/>
      <c r="AT914" s="272" t="s">
        <v>152</v>
      </c>
      <c r="AU914" s="272" t="s">
        <v>84</v>
      </c>
      <c r="AV914" s="14" t="s">
        <v>150</v>
      </c>
      <c r="AW914" s="14" t="s">
        <v>37</v>
      </c>
      <c r="AX914" s="14" t="s">
        <v>82</v>
      </c>
      <c r="AY914" s="272" t="s">
        <v>143</v>
      </c>
    </row>
    <row r="915" s="1" customFormat="1" ht="25.5" customHeight="1">
      <c r="B915" s="46"/>
      <c r="C915" s="217" t="s">
        <v>1237</v>
      </c>
      <c r="D915" s="217" t="s">
        <v>145</v>
      </c>
      <c r="E915" s="218" t="s">
        <v>1238</v>
      </c>
      <c r="F915" s="219" t="s">
        <v>1239</v>
      </c>
      <c r="G915" s="220" t="s">
        <v>209</v>
      </c>
      <c r="H915" s="221">
        <v>422.5</v>
      </c>
      <c r="I915" s="222"/>
      <c r="J915" s="223">
        <f>ROUND(I915*H915,2)</f>
        <v>0</v>
      </c>
      <c r="K915" s="219" t="s">
        <v>149</v>
      </c>
      <c r="L915" s="72"/>
      <c r="M915" s="224" t="s">
        <v>30</v>
      </c>
      <c r="N915" s="225" t="s">
        <v>45</v>
      </c>
      <c r="O915" s="47"/>
      <c r="P915" s="226">
        <f>O915*H915</f>
        <v>0</v>
      </c>
      <c r="Q915" s="226">
        <v>0</v>
      </c>
      <c r="R915" s="226">
        <f>Q915*H915</f>
        <v>0</v>
      </c>
      <c r="S915" s="226">
        <v>0.089999999999999997</v>
      </c>
      <c r="T915" s="227">
        <f>S915*H915</f>
        <v>38.024999999999999</v>
      </c>
      <c r="AR915" s="24" t="s">
        <v>150</v>
      </c>
      <c r="AT915" s="24" t="s">
        <v>145</v>
      </c>
      <c r="AU915" s="24" t="s">
        <v>84</v>
      </c>
      <c r="AY915" s="24" t="s">
        <v>143</v>
      </c>
      <c r="BE915" s="228">
        <f>IF(N915="základní",J915,0)</f>
        <v>0</v>
      </c>
      <c r="BF915" s="228">
        <f>IF(N915="snížená",J915,0)</f>
        <v>0</v>
      </c>
      <c r="BG915" s="228">
        <f>IF(N915="zákl. přenesená",J915,0)</f>
        <v>0</v>
      </c>
      <c r="BH915" s="228">
        <f>IF(N915="sníž. přenesená",J915,0)</f>
        <v>0</v>
      </c>
      <c r="BI915" s="228">
        <f>IF(N915="nulová",J915,0)</f>
        <v>0</v>
      </c>
      <c r="BJ915" s="24" t="s">
        <v>82</v>
      </c>
      <c r="BK915" s="228">
        <f>ROUND(I915*H915,2)</f>
        <v>0</v>
      </c>
      <c r="BL915" s="24" t="s">
        <v>150</v>
      </c>
      <c r="BM915" s="24" t="s">
        <v>1240</v>
      </c>
    </row>
    <row r="916" s="11" customFormat="1">
      <c r="B916" s="229"/>
      <c r="C916" s="230"/>
      <c r="D916" s="231" t="s">
        <v>152</v>
      </c>
      <c r="E916" s="232" t="s">
        <v>30</v>
      </c>
      <c r="F916" s="233" t="s">
        <v>1241</v>
      </c>
      <c r="G916" s="230"/>
      <c r="H916" s="232" t="s">
        <v>30</v>
      </c>
      <c r="I916" s="234"/>
      <c r="J916" s="230"/>
      <c r="K916" s="230"/>
      <c r="L916" s="235"/>
      <c r="M916" s="236"/>
      <c r="N916" s="237"/>
      <c r="O916" s="237"/>
      <c r="P916" s="237"/>
      <c r="Q916" s="237"/>
      <c r="R916" s="237"/>
      <c r="S916" s="237"/>
      <c r="T916" s="238"/>
      <c r="AT916" s="239" t="s">
        <v>152</v>
      </c>
      <c r="AU916" s="239" t="s">
        <v>84</v>
      </c>
      <c r="AV916" s="11" t="s">
        <v>82</v>
      </c>
      <c r="AW916" s="11" t="s">
        <v>37</v>
      </c>
      <c r="AX916" s="11" t="s">
        <v>74</v>
      </c>
      <c r="AY916" s="239" t="s">
        <v>143</v>
      </c>
    </row>
    <row r="917" s="12" customFormat="1">
      <c r="B917" s="240"/>
      <c r="C917" s="241"/>
      <c r="D917" s="231" t="s">
        <v>152</v>
      </c>
      <c r="E917" s="242" t="s">
        <v>30</v>
      </c>
      <c r="F917" s="243" t="s">
        <v>613</v>
      </c>
      <c r="G917" s="241"/>
      <c r="H917" s="244">
        <v>325</v>
      </c>
      <c r="I917" s="245"/>
      <c r="J917" s="241"/>
      <c r="K917" s="241"/>
      <c r="L917" s="246"/>
      <c r="M917" s="247"/>
      <c r="N917" s="248"/>
      <c r="O917" s="248"/>
      <c r="P917" s="248"/>
      <c r="Q917" s="248"/>
      <c r="R917" s="248"/>
      <c r="S917" s="248"/>
      <c r="T917" s="249"/>
      <c r="AT917" s="250" t="s">
        <v>152</v>
      </c>
      <c r="AU917" s="250" t="s">
        <v>84</v>
      </c>
      <c r="AV917" s="12" t="s">
        <v>84</v>
      </c>
      <c r="AW917" s="12" t="s">
        <v>37</v>
      </c>
      <c r="AX917" s="12" t="s">
        <v>74</v>
      </c>
      <c r="AY917" s="250" t="s">
        <v>143</v>
      </c>
    </row>
    <row r="918" s="12" customFormat="1">
      <c r="B918" s="240"/>
      <c r="C918" s="241"/>
      <c r="D918" s="231" t="s">
        <v>152</v>
      </c>
      <c r="E918" s="242" t="s">
        <v>30</v>
      </c>
      <c r="F918" s="243" t="s">
        <v>1228</v>
      </c>
      <c r="G918" s="241"/>
      <c r="H918" s="244">
        <v>97.5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AT918" s="250" t="s">
        <v>152</v>
      </c>
      <c r="AU918" s="250" t="s">
        <v>84</v>
      </c>
      <c r="AV918" s="12" t="s">
        <v>84</v>
      </c>
      <c r="AW918" s="12" t="s">
        <v>37</v>
      </c>
      <c r="AX918" s="12" t="s">
        <v>74</v>
      </c>
      <c r="AY918" s="250" t="s">
        <v>143</v>
      </c>
    </row>
    <row r="919" s="14" customFormat="1">
      <c r="B919" s="262"/>
      <c r="C919" s="263"/>
      <c r="D919" s="231" t="s">
        <v>152</v>
      </c>
      <c r="E919" s="264" t="s">
        <v>30</v>
      </c>
      <c r="F919" s="265" t="s">
        <v>187</v>
      </c>
      <c r="G919" s="263"/>
      <c r="H919" s="266">
        <v>422.5</v>
      </c>
      <c r="I919" s="267"/>
      <c r="J919" s="263"/>
      <c r="K919" s="263"/>
      <c r="L919" s="268"/>
      <c r="M919" s="269"/>
      <c r="N919" s="270"/>
      <c r="O919" s="270"/>
      <c r="P919" s="270"/>
      <c r="Q919" s="270"/>
      <c r="R919" s="270"/>
      <c r="S919" s="270"/>
      <c r="T919" s="271"/>
      <c r="AT919" s="272" t="s">
        <v>152</v>
      </c>
      <c r="AU919" s="272" t="s">
        <v>84</v>
      </c>
      <c r="AV919" s="14" t="s">
        <v>150</v>
      </c>
      <c r="AW919" s="14" t="s">
        <v>37</v>
      </c>
      <c r="AX919" s="14" t="s">
        <v>82</v>
      </c>
      <c r="AY919" s="272" t="s">
        <v>143</v>
      </c>
    </row>
    <row r="920" s="1" customFormat="1" ht="25.5" customHeight="1">
      <c r="B920" s="46"/>
      <c r="C920" s="217" t="s">
        <v>1242</v>
      </c>
      <c r="D920" s="217" t="s">
        <v>145</v>
      </c>
      <c r="E920" s="218" t="s">
        <v>1243</v>
      </c>
      <c r="F920" s="219" t="s">
        <v>1244</v>
      </c>
      <c r="G920" s="220" t="s">
        <v>321</v>
      </c>
      <c r="H920" s="221">
        <v>5</v>
      </c>
      <c r="I920" s="222"/>
      <c r="J920" s="223">
        <f>ROUND(I920*H920,2)</f>
        <v>0</v>
      </c>
      <c r="K920" s="219" t="s">
        <v>30</v>
      </c>
      <c r="L920" s="72"/>
      <c r="M920" s="224" t="s">
        <v>30</v>
      </c>
      <c r="N920" s="225" t="s">
        <v>45</v>
      </c>
      <c r="O920" s="47"/>
      <c r="P920" s="226">
        <f>O920*H920</f>
        <v>0</v>
      </c>
      <c r="Q920" s="226">
        <v>0</v>
      </c>
      <c r="R920" s="226">
        <f>Q920*H920</f>
        <v>0</v>
      </c>
      <c r="S920" s="226">
        <v>0.059999999999999998</v>
      </c>
      <c r="T920" s="227">
        <f>S920*H920</f>
        <v>0.29999999999999999</v>
      </c>
      <c r="AR920" s="24" t="s">
        <v>150</v>
      </c>
      <c r="AT920" s="24" t="s">
        <v>145</v>
      </c>
      <c r="AU920" s="24" t="s">
        <v>84</v>
      </c>
      <c r="AY920" s="24" t="s">
        <v>143</v>
      </c>
      <c r="BE920" s="228">
        <f>IF(N920="základní",J920,0)</f>
        <v>0</v>
      </c>
      <c r="BF920" s="228">
        <f>IF(N920="snížená",J920,0)</f>
        <v>0</v>
      </c>
      <c r="BG920" s="228">
        <f>IF(N920="zákl. přenesená",J920,0)</f>
        <v>0</v>
      </c>
      <c r="BH920" s="228">
        <f>IF(N920="sníž. přenesená",J920,0)</f>
        <v>0</v>
      </c>
      <c r="BI920" s="228">
        <f>IF(N920="nulová",J920,0)</f>
        <v>0</v>
      </c>
      <c r="BJ920" s="24" t="s">
        <v>82</v>
      </c>
      <c r="BK920" s="228">
        <f>ROUND(I920*H920,2)</f>
        <v>0</v>
      </c>
      <c r="BL920" s="24" t="s">
        <v>150</v>
      </c>
      <c r="BM920" s="24" t="s">
        <v>1245</v>
      </c>
    </row>
    <row r="921" s="10" customFormat="1" ht="29.88" customHeight="1">
      <c r="B921" s="201"/>
      <c r="C921" s="202"/>
      <c r="D921" s="203" t="s">
        <v>73</v>
      </c>
      <c r="E921" s="215" t="s">
        <v>1246</v>
      </c>
      <c r="F921" s="215" t="s">
        <v>1247</v>
      </c>
      <c r="G921" s="202"/>
      <c r="H921" s="202"/>
      <c r="I921" s="205"/>
      <c r="J921" s="216">
        <f>BK921</f>
        <v>0</v>
      </c>
      <c r="K921" s="202"/>
      <c r="L921" s="207"/>
      <c r="M921" s="208"/>
      <c r="N921" s="209"/>
      <c r="O921" s="209"/>
      <c r="P921" s="210">
        <f>SUM(P922:P928)</f>
        <v>0</v>
      </c>
      <c r="Q921" s="209"/>
      <c r="R921" s="210">
        <f>SUM(R922:R928)</f>
        <v>0</v>
      </c>
      <c r="S921" s="209"/>
      <c r="T921" s="211">
        <f>SUM(T922:T928)</f>
        <v>0</v>
      </c>
      <c r="AR921" s="212" t="s">
        <v>82</v>
      </c>
      <c r="AT921" s="213" t="s">
        <v>73</v>
      </c>
      <c r="AU921" s="213" t="s">
        <v>82</v>
      </c>
      <c r="AY921" s="212" t="s">
        <v>143</v>
      </c>
      <c r="BK921" s="214">
        <f>SUM(BK922:BK928)</f>
        <v>0</v>
      </c>
    </row>
    <row r="922" s="1" customFormat="1" ht="25.5" customHeight="1">
      <c r="B922" s="46"/>
      <c r="C922" s="217" t="s">
        <v>1248</v>
      </c>
      <c r="D922" s="217" t="s">
        <v>145</v>
      </c>
      <c r="E922" s="218" t="s">
        <v>1249</v>
      </c>
      <c r="F922" s="219" t="s">
        <v>1250</v>
      </c>
      <c r="G922" s="220" t="s">
        <v>198</v>
      </c>
      <c r="H922" s="221">
        <v>451.39800000000002</v>
      </c>
      <c r="I922" s="222"/>
      <c r="J922" s="223">
        <f>ROUND(I922*H922,2)</f>
        <v>0</v>
      </c>
      <c r="K922" s="219" t="s">
        <v>149</v>
      </c>
      <c r="L922" s="72"/>
      <c r="M922" s="224" t="s">
        <v>30</v>
      </c>
      <c r="N922" s="225" t="s">
        <v>45</v>
      </c>
      <c r="O922" s="47"/>
      <c r="P922" s="226">
        <f>O922*H922</f>
        <v>0</v>
      </c>
      <c r="Q922" s="226">
        <v>0</v>
      </c>
      <c r="R922" s="226">
        <f>Q922*H922</f>
        <v>0</v>
      </c>
      <c r="S922" s="226">
        <v>0</v>
      </c>
      <c r="T922" s="227">
        <f>S922*H922</f>
        <v>0</v>
      </c>
      <c r="AR922" s="24" t="s">
        <v>150</v>
      </c>
      <c r="AT922" s="24" t="s">
        <v>145</v>
      </c>
      <c r="AU922" s="24" t="s">
        <v>84</v>
      </c>
      <c r="AY922" s="24" t="s">
        <v>143</v>
      </c>
      <c r="BE922" s="228">
        <f>IF(N922="základní",J922,0)</f>
        <v>0</v>
      </c>
      <c r="BF922" s="228">
        <f>IF(N922="snížená",J922,0)</f>
        <v>0</v>
      </c>
      <c r="BG922" s="228">
        <f>IF(N922="zákl. přenesená",J922,0)</f>
        <v>0</v>
      </c>
      <c r="BH922" s="228">
        <f>IF(N922="sníž. přenesená",J922,0)</f>
        <v>0</v>
      </c>
      <c r="BI922" s="228">
        <f>IF(N922="nulová",J922,0)</f>
        <v>0</v>
      </c>
      <c r="BJ922" s="24" t="s">
        <v>82</v>
      </c>
      <c r="BK922" s="228">
        <f>ROUND(I922*H922,2)</f>
        <v>0</v>
      </c>
      <c r="BL922" s="24" t="s">
        <v>150</v>
      </c>
      <c r="BM922" s="24" t="s">
        <v>1251</v>
      </c>
    </row>
    <row r="923" s="1" customFormat="1" ht="25.5" customHeight="1">
      <c r="B923" s="46"/>
      <c r="C923" s="217" t="s">
        <v>1252</v>
      </c>
      <c r="D923" s="217" t="s">
        <v>145</v>
      </c>
      <c r="E923" s="218" t="s">
        <v>1253</v>
      </c>
      <c r="F923" s="219" t="s">
        <v>1254</v>
      </c>
      <c r="G923" s="220" t="s">
        <v>198</v>
      </c>
      <c r="H923" s="221">
        <v>451.39800000000002</v>
      </c>
      <c r="I923" s="222"/>
      <c r="J923" s="223">
        <f>ROUND(I923*H923,2)</f>
        <v>0</v>
      </c>
      <c r="K923" s="219" t="s">
        <v>149</v>
      </c>
      <c r="L923" s="72"/>
      <c r="M923" s="224" t="s">
        <v>30</v>
      </c>
      <c r="N923" s="225" t="s">
        <v>45</v>
      </c>
      <c r="O923" s="47"/>
      <c r="P923" s="226">
        <f>O923*H923</f>
        <v>0</v>
      </c>
      <c r="Q923" s="226">
        <v>0</v>
      </c>
      <c r="R923" s="226">
        <f>Q923*H923</f>
        <v>0</v>
      </c>
      <c r="S923" s="226">
        <v>0</v>
      </c>
      <c r="T923" s="227">
        <f>S923*H923</f>
        <v>0</v>
      </c>
      <c r="AR923" s="24" t="s">
        <v>150</v>
      </c>
      <c r="AT923" s="24" t="s">
        <v>145</v>
      </c>
      <c r="AU923" s="24" t="s">
        <v>84</v>
      </c>
      <c r="AY923" s="24" t="s">
        <v>143</v>
      </c>
      <c r="BE923" s="228">
        <f>IF(N923="základní",J923,0)</f>
        <v>0</v>
      </c>
      <c r="BF923" s="228">
        <f>IF(N923="snížená",J923,0)</f>
        <v>0</v>
      </c>
      <c r="BG923" s="228">
        <f>IF(N923="zákl. přenesená",J923,0)</f>
        <v>0</v>
      </c>
      <c r="BH923" s="228">
        <f>IF(N923="sníž. přenesená",J923,0)</f>
        <v>0</v>
      </c>
      <c r="BI923" s="228">
        <f>IF(N923="nulová",J923,0)</f>
        <v>0</v>
      </c>
      <c r="BJ923" s="24" t="s">
        <v>82</v>
      </c>
      <c r="BK923" s="228">
        <f>ROUND(I923*H923,2)</f>
        <v>0</v>
      </c>
      <c r="BL923" s="24" t="s">
        <v>150</v>
      </c>
      <c r="BM923" s="24" t="s">
        <v>1255</v>
      </c>
    </row>
    <row r="924" s="1" customFormat="1" ht="25.5" customHeight="1">
      <c r="B924" s="46"/>
      <c r="C924" s="217" t="s">
        <v>1256</v>
      </c>
      <c r="D924" s="217" t="s">
        <v>145</v>
      </c>
      <c r="E924" s="218" t="s">
        <v>1257</v>
      </c>
      <c r="F924" s="219" t="s">
        <v>1258</v>
      </c>
      <c r="G924" s="220" t="s">
        <v>198</v>
      </c>
      <c r="H924" s="221">
        <v>7156.2719999999999</v>
      </c>
      <c r="I924" s="222"/>
      <c r="J924" s="223">
        <f>ROUND(I924*H924,2)</f>
        <v>0</v>
      </c>
      <c r="K924" s="219" t="s">
        <v>149</v>
      </c>
      <c r="L924" s="72"/>
      <c r="M924" s="224" t="s">
        <v>30</v>
      </c>
      <c r="N924" s="225" t="s">
        <v>45</v>
      </c>
      <c r="O924" s="47"/>
      <c r="P924" s="226">
        <f>O924*H924</f>
        <v>0</v>
      </c>
      <c r="Q924" s="226">
        <v>0</v>
      </c>
      <c r="R924" s="226">
        <f>Q924*H924</f>
        <v>0</v>
      </c>
      <c r="S924" s="226">
        <v>0</v>
      </c>
      <c r="T924" s="227">
        <f>S924*H924</f>
        <v>0</v>
      </c>
      <c r="AR924" s="24" t="s">
        <v>150</v>
      </c>
      <c r="AT924" s="24" t="s">
        <v>145</v>
      </c>
      <c r="AU924" s="24" t="s">
        <v>84</v>
      </c>
      <c r="AY924" s="24" t="s">
        <v>143</v>
      </c>
      <c r="BE924" s="228">
        <f>IF(N924="základní",J924,0)</f>
        <v>0</v>
      </c>
      <c r="BF924" s="228">
        <f>IF(N924="snížená",J924,0)</f>
        <v>0</v>
      </c>
      <c r="BG924" s="228">
        <f>IF(N924="zákl. přenesená",J924,0)</f>
        <v>0</v>
      </c>
      <c r="BH924" s="228">
        <f>IF(N924="sníž. přenesená",J924,0)</f>
        <v>0</v>
      </c>
      <c r="BI924" s="228">
        <f>IF(N924="nulová",J924,0)</f>
        <v>0</v>
      </c>
      <c r="BJ924" s="24" t="s">
        <v>82</v>
      </c>
      <c r="BK924" s="228">
        <f>ROUND(I924*H924,2)</f>
        <v>0</v>
      </c>
      <c r="BL924" s="24" t="s">
        <v>150</v>
      </c>
      <c r="BM924" s="24" t="s">
        <v>1259</v>
      </c>
    </row>
    <row r="925" s="11" customFormat="1">
      <c r="B925" s="229"/>
      <c r="C925" s="230"/>
      <c r="D925" s="231" t="s">
        <v>152</v>
      </c>
      <c r="E925" s="232" t="s">
        <v>30</v>
      </c>
      <c r="F925" s="233" t="s">
        <v>1260</v>
      </c>
      <c r="G925" s="230"/>
      <c r="H925" s="232" t="s">
        <v>30</v>
      </c>
      <c r="I925" s="234"/>
      <c r="J925" s="230"/>
      <c r="K925" s="230"/>
      <c r="L925" s="235"/>
      <c r="M925" s="236"/>
      <c r="N925" s="237"/>
      <c r="O925" s="237"/>
      <c r="P925" s="237"/>
      <c r="Q925" s="237"/>
      <c r="R925" s="237"/>
      <c r="S925" s="237"/>
      <c r="T925" s="238"/>
      <c r="AT925" s="239" t="s">
        <v>152</v>
      </c>
      <c r="AU925" s="239" t="s">
        <v>84</v>
      </c>
      <c r="AV925" s="11" t="s">
        <v>82</v>
      </c>
      <c r="AW925" s="11" t="s">
        <v>37</v>
      </c>
      <c r="AX925" s="11" t="s">
        <v>74</v>
      </c>
      <c r="AY925" s="239" t="s">
        <v>143</v>
      </c>
    </row>
    <row r="926" s="12" customFormat="1">
      <c r="B926" s="240"/>
      <c r="C926" s="241"/>
      <c r="D926" s="231" t="s">
        <v>152</v>
      </c>
      <c r="E926" s="242" t="s">
        <v>30</v>
      </c>
      <c r="F926" s="243" t="s">
        <v>1261</v>
      </c>
      <c r="G926" s="241"/>
      <c r="H926" s="244">
        <v>7156.2719999999999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AT926" s="250" t="s">
        <v>152</v>
      </c>
      <c r="AU926" s="250" t="s">
        <v>84</v>
      </c>
      <c r="AV926" s="12" t="s">
        <v>84</v>
      </c>
      <c r="AW926" s="12" t="s">
        <v>37</v>
      </c>
      <c r="AX926" s="12" t="s">
        <v>74</v>
      </c>
      <c r="AY926" s="250" t="s">
        <v>143</v>
      </c>
    </row>
    <row r="927" s="1" customFormat="1" ht="25.5" customHeight="1">
      <c r="B927" s="46"/>
      <c r="C927" s="217" t="s">
        <v>1262</v>
      </c>
      <c r="D927" s="217" t="s">
        <v>145</v>
      </c>
      <c r="E927" s="218" t="s">
        <v>1263</v>
      </c>
      <c r="F927" s="219" t="s">
        <v>1264</v>
      </c>
      <c r="G927" s="220" t="s">
        <v>198</v>
      </c>
      <c r="H927" s="221">
        <v>392.59399999999999</v>
      </c>
      <c r="I927" s="222"/>
      <c r="J927" s="223">
        <f>ROUND(I927*H927,2)</f>
        <v>0</v>
      </c>
      <c r="K927" s="219" t="s">
        <v>30</v>
      </c>
      <c r="L927" s="72"/>
      <c r="M927" s="224" t="s">
        <v>30</v>
      </c>
      <c r="N927" s="225" t="s">
        <v>45</v>
      </c>
      <c r="O927" s="47"/>
      <c r="P927" s="226">
        <f>O927*H927</f>
        <v>0</v>
      </c>
      <c r="Q927" s="226">
        <v>0</v>
      </c>
      <c r="R927" s="226">
        <f>Q927*H927</f>
        <v>0</v>
      </c>
      <c r="S927" s="226">
        <v>0</v>
      </c>
      <c r="T927" s="227">
        <f>S927*H927</f>
        <v>0</v>
      </c>
      <c r="AR927" s="24" t="s">
        <v>150</v>
      </c>
      <c r="AT927" s="24" t="s">
        <v>145</v>
      </c>
      <c r="AU927" s="24" t="s">
        <v>84</v>
      </c>
      <c r="AY927" s="24" t="s">
        <v>143</v>
      </c>
      <c r="BE927" s="228">
        <f>IF(N927="základní",J927,0)</f>
        <v>0</v>
      </c>
      <c r="BF927" s="228">
        <f>IF(N927="snížená",J927,0)</f>
        <v>0</v>
      </c>
      <c r="BG927" s="228">
        <f>IF(N927="zákl. přenesená",J927,0)</f>
        <v>0</v>
      </c>
      <c r="BH927" s="228">
        <f>IF(N927="sníž. přenesená",J927,0)</f>
        <v>0</v>
      </c>
      <c r="BI927" s="228">
        <f>IF(N927="nulová",J927,0)</f>
        <v>0</v>
      </c>
      <c r="BJ927" s="24" t="s">
        <v>82</v>
      </c>
      <c r="BK927" s="228">
        <f>ROUND(I927*H927,2)</f>
        <v>0</v>
      </c>
      <c r="BL927" s="24" t="s">
        <v>150</v>
      </c>
      <c r="BM927" s="24" t="s">
        <v>1265</v>
      </c>
    </row>
    <row r="928" s="1" customFormat="1" ht="16.5" customHeight="1">
      <c r="B928" s="46"/>
      <c r="C928" s="217" t="s">
        <v>1266</v>
      </c>
      <c r="D928" s="217" t="s">
        <v>145</v>
      </c>
      <c r="E928" s="218" t="s">
        <v>1267</v>
      </c>
      <c r="F928" s="219" t="s">
        <v>1268</v>
      </c>
      <c r="G928" s="220" t="s">
        <v>198</v>
      </c>
      <c r="H928" s="221">
        <v>54.673000000000002</v>
      </c>
      <c r="I928" s="222"/>
      <c r="J928" s="223">
        <f>ROUND(I928*H928,2)</f>
        <v>0</v>
      </c>
      <c r="K928" s="219" t="s">
        <v>30</v>
      </c>
      <c r="L928" s="72"/>
      <c r="M928" s="224" t="s">
        <v>30</v>
      </c>
      <c r="N928" s="225" t="s">
        <v>45</v>
      </c>
      <c r="O928" s="47"/>
      <c r="P928" s="226">
        <f>O928*H928</f>
        <v>0</v>
      </c>
      <c r="Q928" s="226">
        <v>0</v>
      </c>
      <c r="R928" s="226">
        <f>Q928*H928</f>
        <v>0</v>
      </c>
      <c r="S928" s="226">
        <v>0</v>
      </c>
      <c r="T928" s="227">
        <f>S928*H928</f>
        <v>0</v>
      </c>
      <c r="AR928" s="24" t="s">
        <v>150</v>
      </c>
      <c r="AT928" s="24" t="s">
        <v>145</v>
      </c>
      <c r="AU928" s="24" t="s">
        <v>84</v>
      </c>
      <c r="AY928" s="24" t="s">
        <v>143</v>
      </c>
      <c r="BE928" s="228">
        <f>IF(N928="základní",J928,0)</f>
        <v>0</v>
      </c>
      <c r="BF928" s="228">
        <f>IF(N928="snížená",J928,0)</f>
        <v>0</v>
      </c>
      <c r="BG928" s="228">
        <f>IF(N928="zákl. přenesená",J928,0)</f>
        <v>0</v>
      </c>
      <c r="BH928" s="228">
        <f>IF(N928="sníž. přenesená",J928,0)</f>
        <v>0</v>
      </c>
      <c r="BI928" s="228">
        <f>IF(N928="nulová",J928,0)</f>
        <v>0</v>
      </c>
      <c r="BJ928" s="24" t="s">
        <v>82</v>
      </c>
      <c r="BK928" s="228">
        <f>ROUND(I928*H928,2)</f>
        <v>0</v>
      </c>
      <c r="BL928" s="24" t="s">
        <v>150</v>
      </c>
      <c r="BM928" s="24" t="s">
        <v>1269</v>
      </c>
    </row>
    <row r="929" s="10" customFormat="1" ht="29.88" customHeight="1">
      <c r="B929" s="201"/>
      <c r="C929" s="202"/>
      <c r="D929" s="203" t="s">
        <v>73</v>
      </c>
      <c r="E929" s="215" t="s">
        <v>1270</v>
      </c>
      <c r="F929" s="215" t="s">
        <v>1271</v>
      </c>
      <c r="G929" s="202"/>
      <c r="H929" s="202"/>
      <c r="I929" s="205"/>
      <c r="J929" s="216">
        <f>BK929</f>
        <v>0</v>
      </c>
      <c r="K929" s="202"/>
      <c r="L929" s="207"/>
      <c r="M929" s="208"/>
      <c r="N929" s="209"/>
      <c r="O929" s="209"/>
      <c r="P929" s="210">
        <f>P930</f>
        <v>0</v>
      </c>
      <c r="Q929" s="209"/>
      <c r="R929" s="210">
        <f>R930</f>
        <v>0</v>
      </c>
      <c r="S929" s="209"/>
      <c r="T929" s="211">
        <f>T930</f>
        <v>0</v>
      </c>
      <c r="AR929" s="212" t="s">
        <v>82</v>
      </c>
      <c r="AT929" s="213" t="s">
        <v>73</v>
      </c>
      <c r="AU929" s="213" t="s">
        <v>82</v>
      </c>
      <c r="AY929" s="212" t="s">
        <v>143</v>
      </c>
      <c r="BK929" s="214">
        <f>BK930</f>
        <v>0</v>
      </c>
    </row>
    <row r="930" s="1" customFormat="1" ht="38.25" customHeight="1">
      <c r="B930" s="46"/>
      <c r="C930" s="217" t="s">
        <v>1272</v>
      </c>
      <c r="D930" s="217" t="s">
        <v>145</v>
      </c>
      <c r="E930" s="218" t="s">
        <v>1273</v>
      </c>
      <c r="F930" s="219" t="s">
        <v>1274</v>
      </c>
      <c r="G930" s="220" t="s">
        <v>198</v>
      </c>
      <c r="H930" s="221">
        <v>389.07799999999997</v>
      </c>
      <c r="I930" s="222"/>
      <c r="J930" s="223">
        <f>ROUND(I930*H930,2)</f>
        <v>0</v>
      </c>
      <c r="K930" s="219" t="s">
        <v>149</v>
      </c>
      <c r="L930" s="72"/>
      <c r="M930" s="224" t="s">
        <v>30</v>
      </c>
      <c r="N930" s="225" t="s">
        <v>45</v>
      </c>
      <c r="O930" s="47"/>
      <c r="P930" s="226">
        <f>O930*H930</f>
        <v>0</v>
      </c>
      <c r="Q930" s="226">
        <v>0</v>
      </c>
      <c r="R930" s="226">
        <f>Q930*H930</f>
        <v>0</v>
      </c>
      <c r="S930" s="226">
        <v>0</v>
      </c>
      <c r="T930" s="227">
        <f>S930*H930</f>
        <v>0</v>
      </c>
      <c r="AR930" s="24" t="s">
        <v>150</v>
      </c>
      <c r="AT930" s="24" t="s">
        <v>145</v>
      </c>
      <c r="AU930" s="24" t="s">
        <v>84</v>
      </c>
      <c r="AY930" s="24" t="s">
        <v>143</v>
      </c>
      <c r="BE930" s="228">
        <f>IF(N930="základní",J930,0)</f>
        <v>0</v>
      </c>
      <c r="BF930" s="228">
        <f>IF(N930="snížená",J930,0)</f>
        <v>0</v>
      </c>
      <c r="BG930" s="228">
        <f>IF(N930="zákl. přenesená",J930,0)</f>
        <v>0</v>
      </c>
      <c r="BH930" s="228">
        <f>IF(N930="sníž. přenesená",J930,0)</f>
        <v>0</v>
      </c>
      <c r="BI930" s="228">
        <f>IF(N930="nulová",J930,0)</f>
        <v>0</v>
      </c>
      <c r="BJ930" s="24" t="s">
        <v>82</v>
      </c>
      <c r="BK930" s="228">
        <f>ROUND(I930*H930,2)</f>
        <v>0</v>
      </c>
      <c r="BL930" s="24" t="s">
        <v>150</v>
      </c>
      <c r="BM930" s="24" t="s">
        <v>1275</v>
      </c>
    </row>
    <row r="931" s="10" customFormat="1" ht="37.44" customHeight="1">
      <c r="B931" s="201"/>
      <c r="C931" s="202"/>
      <c r="D931" s="203" t="s">
        <v>73</v>
      </c>
      <c r="E931" s="204" t="s">
        <v>1276</v>
      </c>
      <c r="F931" s="204" t="s">
        <v>1277</v>
      </c>
      <c r="G931" s="202"/>
      <c r="H931" s="202"/>
      <c r="I931" s="205"/>
      <c r="J931" s="206">
        <f>BK931</f>
        <v>0</v>
      </c>
      <c r="K931" s="202"/>
      <c r="L931" s="207"/>
      <c r="M931" s="208"/>
      <c r="N931" s="209"/>
      <c r="O931" s="209"/>
      <c r="P931" s="210">
        <f>P932+P1058+P1144+P1263+P1509+P1529+P1564+P1654+P1743+P1754+P1808+P1815</f>
        <v>0</v>
      </c>
      <c r="Q931" s="209"/>
      <c r="R931" s="210">
        <f>R932+R1058+R1144+R1263+R1509+R1529+R1564+R1654+R1743+R1754+R1808+R1815</f>
        <v>72.878246400000009</v>
      </c>
      <c r="S931" s="209"/>
      <c r="T931" s="211">
        <f>T932+T1058+T1144+T1263+T1509+T1529+T1564+T1654+T1743+T1754+T1808+T1815</f>
        <v>40.945425000000007</v>
      </c>
      <c r="AR931" s="212" t="s">
        <v>84</v>
      </c>
      <c r="AT931" s="213" t="s">
        <v>73</v>
      </c>
      <c r="AU931" s="213" t="s">
        <v>74</v>
      </c>
      <c r="AY931" s="212" t="s">
        <v>143</v>
      </c>
      <c r="BK931" s="214">
        <f>BK932+BK1058+BK1144+BK1263+BK1509+BK1529+BK1564+BK1654+BK1743+BK1754+BK1808+BK1815</f>
        <v>0</v>
      </c>
    </row>
    <row r="932" s="10" customFormat="1" ht="19.92" customHeight="1">
      <c r="B932" s="201"/>
      <c r="C932" s="202"/>
      <c r="D932" s="203" t="s">
        <v>73</v>
      </c>
      <c r="E932" s="215" t="s">
        <v>1278</v>
      </c>
      <c r="F932" s="215" t="s">
        <v>1279</v>
      </c>
      <c r="G932" s="202"/>
      <c r="H932" s="202"/>
      <c r="I932" s="205"/>
      <c r="J932" s="216">
        <f>BK932</f>
        <v>0</v>
      </c>
      <c r="K932" s="202"/>
      <c r="L932" s="207"/>
      <c r="M932" s="208"/>
      <c r="N932" s="209"/>
      <c r="O932" s="209"/>
      <c r="P932" s="210">
        <f>SUM(P933:P1057)</f>
        <v>0</v>
      </c>
      <c r="Q932" s="209"/>
      <c r="R932" s="210">
        <f>SUM(R933:R1057)</f>
        <v>21.954999999999998</v>
      </c>
      <c r="S932" s="209"/>
      <c r="T932" s="211">
        <f>SUM(T933:T1057)</f>
        <v>40.945425000000007</v>
      </c>
      <c r="AR932" s="212" t="s">
        <v>84</v>
      </c>
      <c r="AT932" s="213" t="s">
        <v>73</v>
      </c>
      <c r="AU932" s="213" t="s">
        <v>82</v>
      </c>
      <c r="AY932" s="212" t="s">
        <v>143</v>
      </c>
      <c r="BK932" s="214">
        <f>SUM(BK933:BK1057)</f>
        <v>0</v>
      </c>
    </row>
    <row r="933" s="1" customFormat="1" ht="16.5" customHeight="1">
      <c r="B933" s="46"/>
      <c r="C933" s="217" t="s">
        <v>1280</v>
      </c>
      <c r="D933" s="217" t="s">
        <v>145</v>
      </c>
      <c r="E933" s="218" t="s">
        <v>1281</v>
      </c>
      <c r="F933" s="219" t="s">
        <v>1282</v>
      </c>
      <c r="G933" s="220" t="s">
        <v>209</v>
      </c>
      <c r="H933" s="221">
        <v>115</v>
      </c>
      <c r="I933" s="222"/>
      <c r="J933" s="223">
        <f>ROUND(I933*H933,2)</f>
        <v>0</v>
      </c>
      <c r="K933" s="219" t="s">
        <v>149</v>
      </c>
      <c r="L933" s="72"/>
      <c r="M933" s="224" t="s">
        <v>30</v>
      </c>
      <c r="N933" s="225" t="s">
        <v>45</v>
      </c>
      <c r="O933" s="47"/>
      <c r="P933" s="226">
        <f>O933*H933</f>
        <v>0</v>
      </c>
      <c r="Q933" s="226">
        <v>0</v>
      </c>
      <c r="R933" s="226">
        <f>Q933*H933</f>
        <v>0</v>
      </c>
      <c r="S933" s="226">
        <v>0.0044999999999999997</v>
      </c>
      <c r="T933" s="227">
        <f>S933*H933</f>
        <v>0.51749999999999996</v>
      </c>
      <c r="AR933" s="24" t="s">
        <v>150</v>
      </c>
      <c r="AT933" s="24" t="s">
        <v>145</v>
      </c>
      <c r="AU933" s="24" t="s">
        <v>84</v>
      </c>
      <c r="AY933" s="24" t="s">
        <v>143</v>
      </c>
      <c r="BE933" s="228">
        <f>IF(N933="základní",J933,0)</f>
        <v>0</v>
      </c>
      <c r="BF933" s="228">
        <f>IF(N933="snížená",J933,0)</f>
        <v>0</v>
      </c>
      <c r="BG933" s="228">
        <f>IF(N933="zákl. přenesená",J933,0)</f>
        <v>0</v>
      </c>
      <c r="BH933" s="228">
        <f>IF(N933="sníž. přenesená",J933,0)</f>
        <v>0</v>
      </c>
      <c r="BI933" s="228">
        <f>IF(N933="nulová",J933,0)</f>
        <v>0</v>
      </c>
      <c r="BJ933" s="24" t="s">
        <v>82</v>
      </c>
      <c r="BK933" s="228">
        <f>ROUND(I933*H933,2)</f>
        <v>0</v>
      </c>
      <c r="BL933" s="24" t="s">
        <v>150</v>
      </c>
      <c r="BM933" s="24" t="s">
        <v>1283</v>
      </c>
    </row>
    <row r="934" s="11" customFormat="1">
      <c r="B934" s="229"/>
      <c r="C934" s="230"/>
      <c r="D934" s="231" t="s">
        <v>152</v>
      </c>
      <c r="E934" s="232" t="s">
        <v>30</v>
      </c>
      <c r="F934" s="233" t="s">
        <v>1284</v>
      </c>
      <c r="G934" s="230"/>
      <c r="H934" s="232" t="s">
        <v>30</v>
      </c>
      <c r="I934" s="234"/>
      <c r="J934" s="230"/>
      <c r="K934" s="230"/>
      <c r="L934" s="235"/>
      <c r="M934" s="236"/>
      <c r="N934" s="237"/>
      <c r="O934" s="237"/>
      <c r="P934" s="237"/>
      <c r="Q934" s="237"/>
      <c r="R934" s="237"/>
      <c r="S934" s="237"/>
      <c r="T934" s="238"/>
      <c r="AT934" s="239" t="s">
        <v>152</v>
      </c>
      <c r="AU934" s="239" t="s">
        <v>84</v>
      </c>
      <c r="AV934" s="11" t="s">
        <v>82</v>
      </c>
      <c r="AW934" s="11" t="s">
        <v>37</v>
      </c>
      <c r="AX934" s="11" t="s">
        <v>74</v>
      </c>
      <c r="AY934" s="239" t="s">
        <v>143</v>
      </c>
    </row>
    <row r="935" s="11" customFormat="1">
      <c r="B935" s="229"/>
      <c r="C935" s="230"/>
      <c r="D935" s="231" t="s">
        <v>152</v>
      </c>
      <c r="E935" s="232" t="s">
        <v>30</v>
      </c>
      <c r="F935" s="233" t="s">
        <v>1285</v>
      </c>
      <c r="G935" s="230"/>
      <c r="H935" s="232" t="s">
        <v>30</v>
      </c>
      <c r="I935" s="234"/>
      <c r="J935" s="230"/>
      <c r="K935" s="230"/>
      <c r="L935" s="235"/>
      <c r="M935" s="236"/>
      <c r="N935" s="237"/>
      <c r="O935" s="237"/>
      <c r="P935" s="237"/>
      <c r="Q935" s="237"/>
      <c r="R935" s="237"/>
      <c r="S935" s="237"/>
      <c r="T935" s="238"/>
      <c r="AT935" s="239" t="s">
        <v>152</v>
      </c>
      <c r="AU935" s="239" t="s">
        <v>84</v>
      </c>
      <c r="AV935" s="11" t="s">
        <v>82</v>
      </c>
      <c r="AW935" s="11" t="s">
        <v>37</v>
      </c>
      <c r="AX935" s="11" t="s">
        <v>74</v>
      </c>
      <c r="AY935" s="239" t="s">
        <v>143</v>
      </c>
    </row>
    <row r="936" s="12" customFormat="1">
      <c r="B936" s="240"/>
      <c r="C936" s="241"/>
      <c r="D936" s="231" t="s">
        <v>152</v>
      </c>
      <c r="E936" s="242" t="s">
        <v>30</v>
      </c>
      <c r="F936" s="243" t="s">
        <v>1286</v>
      </c>
      <c r="G936" s="241"/>
      <c r="H936" s="244">
        <v>18.699999999999999</v>
      </c>
      <c r="I936" s="245"/>
      <c r="J936" s="241"/>
      <c r="K936" s="241"/>
      <c r="L936" s="246"/>
      <c r="M936" s="247"/>
      <c r="N936" s="248"/>
      <c r="O936" s="248"/>
      <c r="P936" s="248"/>
      <c r="Q936" s="248"/>
      <c r="R936" s="248"/>
      <c r="S936" s="248"/>
      <c r="T936" s="249"/>
      <c r="AT936" s="250" t="s">
        <v>152</v>
      </c>
      <c r="AU936" s="250" t="s">
        <v>84</v>
      </c>
      <c r="AV936" s="12" t="s">
        <v>84</v>
      </c>
      <c r="AW936" s="12" t="s">
        <v>37</v>
      </c>
      <c r="AX936" s="12" t="s">
        <v>74</v>
      </c>
      <c r="AY936" s="250" t="s">
        <v>143</v>
      </c>
    </row>
    <row r="937" s="12" customFormat="1">
      <c r="B937" s="240"/>
      <c r="C937" s="241"/>
      <c r="D937" s="231" t="s">
        <v>152</v>
      </c>
      <c r="E937" s="242" t="s">
        <v>30</v>
      </c>
      <c r="F937" s="243" t="s">
        <v>1287</v>
      </c>
      <c r="G937" s="241"/>
      <c r="H937" s="244">
        <v>8.5600000000000005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AT937" s="250" t="s">
        <v>152</v>
      </c>
      <c r="AU937" s="250" t="s">
        <v>84</v>
      </c>
      <c r="AV937" s="12" t="s">
        <v>84</v>
      </c>
      <c r="AW937" s="12" t="s">
        <v>37</v>
      </c>
      <c r="AX937" s="12" t="s">
        <v>74</v>
      </c>
      <c r="AY937" s="250" t="s">
        <v>143</v>
      </c>
    </row>
    <row r="938" s="12" customFormat="1">
      <c r="B938" s="240"/>
      <c r="C938" s="241"/>
      <c r="D938" s="231" t="s">
        <v>152</v>
      </c>
      <c r="E938" s="242" t="s">
        <v>30</v>
      </c>
      <c r="F938" s="243" t="s">
        <v>1288</v>
      </c>
      <c r="G938" s="241"/>
      <c r="H938" s="244">
        <v>12.9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AT938" s="250" t="s">
        <v>152</v>
      </c>
      <c r="AU938" s="250" t="s">
        <v>84</v>
      </c>
      <c r="AV938" s="12" t="s">
        <v>84</v>
      </c>
      <c r="AW938" s="12" t="s">
        <v>37</v>
      </c>
      <c r="AX938" s="12" t="s">
        <v>74</v>
      </c>
      <c r="AY938" s="250" t="s">
        <v>143</v>
      </c>
    </row>
    <row r="939" s="12" customFormat="1">
      <c r="B939" s="240"/>
      <c r="C939" s="241"/>
      <c r="D939" s="231" t="s">
        <v>152</v>
      </c>
      <c r="E939" s="242" t="s">
        <v>30</v>
      </c>
      <c r="F939" s="243" t="s">
        <v>1289</v>
      </c>
      <c r="G939" s="241"/>
      <c r="H939" s="244">
        <v>8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AT939" s="250" t="s">
        <v>152</v>
      </c>
      <c r="AU939" s="250" t="s">
        <v>84</v>
      </c>
      <c r="AV939" s="12" t="s">
        <v>84</v>
      </c>
      <c r="AW939" s="12" t="s">
        <v>37</v>
      </c>
      <c r="AX939" s="12" t="s">
        <v>74</v>
      </c>
      <c r="AY939" s="250" t="s">
        <v>143</v>
      </c>
    </row>
    <row r="940" s="12" customFormat="1">
      <c r="B940" s="240"/>
      <c r="C940" s="241"/>
      <c r="D940" s="231" t="s">
        <v>152</v>
      </c>
      <c r="E940" s="242" t="s">
        <v>30</v>
      </c>
      <c r="F940" s="243" t="s">
        <v>1290</v>
      </c>
      <c r="G940" s="241"/>
      <c r="H940" s="244">
        <v>3.5</v>
      </c>
      <c r="I940" s="245"/>
      <c r="J940" s="241"/>
      <c r="K940" s="241"/>
      <c r="L940" s="246"/>
      <c r="M940" s="247"/>
      <c r="N940" s="248"/>
      <c r="O940" s="248"/>
      <c r="P940" s="248"/>
      <c r="Q940" s="248"/>
      <c r="R940" s="248"/>
      <c r="S940" s="248"/>
      <c r="T940" s="249"/>
      <c r="AT940" s="250" t="s">
        <v>152</v>
      </c>
      <c r="AU940" s="250" t="s">
        <v>84</v>
      </c>
      <c r="AV940" s="12" t="s">
        <v>84</v>
      </c>
      <c r="AW940" s="12" t="s">
        <v>37</v>
      </c>
      <c r="AX940" s="12" t="s">
        <v>74</v>
      </c>
      <c r="AY940" s="250" t="s">
        <v>143</v>
      </c>
    </row>
    <row r="941" s="12" customFormat="1">
      <c r="B941" s="240"/>
      <c r="C941" s="241"/>
      <c r="D941" s="231" t="s">
        <v>152</v>
      </c>
      <c r="E941" s="242" t="s">
        <v>30</v>
      </c>
      <c r="F941" s="243" t="s">
        <v>1291</v>
      </c>
      <c r="G941" s="241"/>
      <c r="H941" s="244">
        <v>8.3399999999999999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AT941" s="250" t="s">
        <v>152</v>
      </c>
      <c r="AU941" s="250" t="s">
        <v>84</v>
      </c>
      <c r="AV941" s="12" t="s">
        <v>84</v>
      </c>
      <c r="AW941" s="12" t="s">
        <v>37</v>
      </c>
      <c r="AX941" s="12" t="s">
        <v>74</v>
      </c>
      <c r="AY941" s="250" t="s">
        <v>143</v>
      </c>
    </row>
    <row r="942" s="13" customFormat="1">
      <c r="B942" s="251"/>
      <c r="C942" s="252"/>
      <c r="D942" s="231" t="s">
        <v>152</v>
      </c>
      <c r="E942" s="253" t="s">
        <v>30</v>
      </c>
      <c r="F942" s="254" t="s">
        <v>1292</v>
      </c>
      <c r="G942" s="252"/>
      <c r="H942" s="255">
        <v>60</v>
      </c>
      <c r="I942" s="256"/>
      <c r="J942" s="252"/>
      <c r="K942" s="252"/>
      <c r="L942" s="257"/>
      <c r="M942" s="258"/>
      <c r="N942" s="259"/>
      <c r="O942" s="259"/>
      <c r="P942" s="259"/>
      <c r="Q942" s="259"/>
      <c r="R942" s="259"/>
      <c r="S942" s="259"/>
      <c r="T942" s="260"/>
      <c r="AT942" s="261" t="s">
        <v>152</v>
      </c>
      <c r="AU942" s="261" t="s">
        <v>84</v>
      </c>
      <c r="AV942" s="13" t="s">
        <v>159</v>
      </c>
      <c r="AW942" s="13" t="s">
        <v>37</v>
      </c>
      <c r="AX942" s="13" t="s">
        <v>74</v>
      </c>
      <c r="AY942" s="261" t="s">
        <v>143</v>
      </c>
    </row>
    <row r="943" s="11" customFormat="1">
      <c r="B943" s="229"/>
      <c r="C943" s="230"/>
      <c r="D943" s="231" t="s">
        <v>152</v>
      </c>
      <c r="E943" s="232" t="s">
        <v>30</v>
      </c>
      <c r="F943" s="233" t="s">
        <v>1293</v>
      </c>
      <c r="G943" s="230"/>
      <c r="H943" s="232" t="s">
        <v>30</v>
      </c>
      <c r="I943" s="234"/>
      <c r="J943" s="230"/>
      <c r="K943" s="230"/>
      <c r="L943" s="235"/>
      <c r="M943" s="236"/>
      <c r="N943" s="237"/>
      <c r="O943" s="237"/>
      <c r="P943" s="237"/>
      <c r="Q943" s="237"/>
      <c r="R943" s="237"/>
      <c r="S943" s="237"/>
      <c r="T943" s="238"/>
      <c r="AT943" s="239" t="s">
        <v>152</v>
      </c>
      <c r="AU943" s="239" t="s">
        <v>84</v>
      </c>
      <c r="AV943" s="11" t="s">
        <v>82</v>
      </c>
      <c r="AW943" s="11" t="s">
        <v>37</v>
      </c>
      <c r="AX943" s="11" t="s">
        <v>74</v>
      </c>
      <c r="AY943" s="239" t="s">
        <v>143</v>
      </c>
    </row>
    <row r="944" s="12" customFormat="1">
      <c r="B944" s="240"/>
      <c r="C944" s="241"/>
      <c r="D944" s="231" t="s">
        <v>152</v>
      </c>
      <c r="E944" s="242" t="s">
        <v>30</v>
      </c>
      <c r="F944" s="243" t="s">
        <v>1294</v>
      </c>
      <c r="G944" s="241"/>
      <c r="H944" s="244">
        <v>0.71999999999999997</v>
      </c>
      <c r="I944" s="245"/>
      <c r="J944" s="241"/>
      <c r="K944" s="241"/>
      <c r="L944" s="246"/>
      <c r="M944" s="247"/>
      <c r="N944" s="248"/>
      <c r="O944" s="248"/>
      <c r="P944" s="248"/>
      <c r="Q944" s="248"/>
      <c r="R944" s="248"/>
      <c r="S944" s="248"/>
      <c r="T944" s="249"/>
      <c r="AT944" s="250" t="s">
        <v>152</v>
      </c>
      <c r="AU944" s="250" t="s">
        <v>84</v>
      </c>
      <c r="AV944" s="12" t="s">
        <v>84</v>
      </c>
      <c r="AW944" s="12" t="s">
        <v>37</v>
      </c>
      <c r="AX944" s="12" t="s">
        <v>74</v>
      </c>
      <c r="AY944" s="250" t="s">
        <v>143</v>
      </c>
    </row>
    <row r="945" s="12" customFormat="1">
      <c r="B945" s="240"/>
      <c r="C945" s="241"/>
      <c r="D945" s="231" t="s">
        <v>152</v>
      </c>
      <c r="E945" s="242" t="s">
        <v>30</v>
      </c>
      <c r="F945" s="243" t="s">
        <v>1295</v>
      </c>
      <c r="G945" s="241"/>
      <c r="H945" s="244">
        <v>5.04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AT945" s="250" t="s">
        <v>152</v>
      </c>
      <c r="AU945" s="250" t="s">
        <v>84</v>
      </c>
      <c r="AV945" s="12" t="s">
        <v>84</v>
      </c>
      <c r="AW945" s="12" t="s">
        <v>37</v>
      </c>
      <c r="AX945" s="12" t="s">
        <v>74</v>
      </c>
      <c r="AY945" s="250" t="s">
        <v>143</v>
      </c>
    </row>
    <row r="946" s="12" customFormat="1">
      <c r="B946" s="240"/>
      <c r="C946" s="241"/>
      <c r="D946" s="231" t="s">
        <v>152</v>
      </c>
      <c r="E946" s="242" t="s">
        <v>30</v>
      </c>
      <c r="F946" s="243" t="s">
        <v>1296</v>
      </c>
      <c r="G946" s="241"/>
      <c r="H946" s="244">
        <v>5</v>
      </c>
      <c r="I946" s="245"/>
      <c r="J946" s="241"/>
      <c r="K946" s="241"/>
      <c r="L946" s="246"/>
      <c r="M946" s="247"/>
      <c r="N946" s="248"/>
      <c r="O946" s="248"/>
      <c r="P946" s="248"/>
      <c r="Q946" s="248"/>
      <c r="R946" s="248"/>
      <c r="S946" s="248"/>
      <c r="T946" s="249"/>
      <c r="AT946" s="250" t="s">
        <v>152</v>
      </c>
      <c r="AU946" s="250" t="s">
        <v>84</v>
      </c>
      <c r="AV946" s="12" t="s">
        <v>84</v>
      </c>
      <c r="AW946" s="12" t="s">
        <v>37</v>
      </c>
      <c r="AX946" s="12" t="s">
        <v>74</v>
      </c>
      <c r="AY946" s="250" t="s">
        <v>143</v>
      </c>
    </row>
    <row r="947" s="12" customFormat="1">
      <c r="B947" s="240"/>
      <c r="C947" s="241"/>
      <c r="D947" s="231" t="s">
        <v>152</v>
      </c>
      <c r="E947" s="242" t="s">
        <v>30</v>
      </c>
      <c r="F947" s="243" t="s">
        <v>1297</v>
      </c>
      <c r="G947" s="241"/>
      <c r="H947" s="244">
        <v>4.5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AT947" s="250" t="s">
        <v>152</v>
      </c>
      <c r="AU947" s="250" t="s">
        <v>84</v>
      </c>
      <c r="AV947" s="12" t="s">
        <v>84</v>
      </c>
      <c r="AW947" s="12" t="s">
        <v>37</v>
      </c>
      <c r="AX947" s="12" t="s">
        <v>74</v>
      </c>
      <c r="AY947" s="250" t="s">
        <v>143</v>
      </c>
    </row>
    <row r="948" s="12" customFormat="1">
      <c r="B948" s="240"/>
      <c r="C948" s="241"/>
      <c r="D948" s="231" t="s">
        <v>152</v>
      </c>
      <c r="E948" s="242" t="s">
        <v>30</v>
      </c>
      <c r="F948" s="243" t="s">
        <v>1298</v>
      </c>
      <c r="G948" s="241"/>
      <c r="H948" s="244">
        <v>4.6200000000000001</v>
      </c>
      <c r="I948" s="245"/>
      <c r="J948" s="241"/>
      <c r="K948" s="241"/>
      <c r="L948" s="246"/>
      <c r="M948" s="247"/>
      <c r="N948" s="248"/>
      <c r="O948" s="248"/>
      <c r="P948" s="248"/>
      <c r="Q948" s="248"/>
      <c r="R948" s="248"/>
      <c r="S948" s="248"/>
      <c r="T948" s="249"/>
      <c r="AT948" s="250" t="s">
        <v>152</v>
      </c>
      <c r="AU948" s="250" t="s">
        <v>84</v>
      </c>
      <c r="AV948" s="12" t="s">
        <v>84</v>
      </c>
      <c r="AW948" s="12" t="s">
        <v>37</v>
      </c>
      <c r="AX948" s="12" t="s">
        <v>74</v>
      </c>
      <c r="AY948" s="250" t="s">
        <v>143</v>
      </c>
    </row>
    <row r="949" s="12" customFormat="1">
      <c r="B949" s="240"/>
      <c r="C949" s="241"/>
      <c r="D949" s="231" t="s">
        <v>152</v>
      </c>
      <c r="E949" s="242" t="s">
        <v>30</v>
      </c>
      <c r="F949" s="243" t="s">
        <v>1299</v>
      </c>
      <c r="G949" s="241"/>
      <c r="H949" s="244">
        <v>10.640000000000001</v>
      </c>
      <c r="I949" s="245"/>
      <c r="J949" s="241"/>
      <c r="K949" s="241"/>
      <c r="L949" s="246"/>
      <c r="M949" s="247"/>
      <c r="N949" s="248"/>
      <c r="O949" s="248"/>
      <c r="P949" s="248"/>
      <c r="Q949" s="248"/>
      <c r="R949" s="248"/>
      <c r="S949" s="248"/>
      <c r="T949" s="249"/>
      <c r="AT949" s="250" t="s">
        <v>152</v>
      </c>
      <c r="AU949" s="250" t="s">
        <v>84</v>
      </c>
      <c r="AV949" s="12" t="s">
        <v>84</v>
      </c>
      <c r="AW949" s="12" t="s">
        <v>37</v>
      </c>
      <c r="AX949" s="12" t="s">
        <v>74</v>
      </c>
      <c r="AY949" s="250" t="s">
        <v>143</v>
      </c>
    </row>
    <row r="950" s="12" customFormat="1">
      <c r="B950" s="240"/>
      <c r="C950" s="241"/>
      <c r="D950" s="231" t="s">
        <v>152</v>
      </c>
      <c r="E950" s="242" t="s">
        <v>30</v>
      </c>
      <c r="F950" s="243" t="s">
        <v>1300</v>
      </c>
      <c r="G950" s="241"/>
      <c r="H950" s="244">
        <v>7.3499999999999996</v>
      </c>
      <c r="I950" s="245"/>
      <c r="J950" s="241"/>
      <c r="K950" s="241"/>
      <c r="L950" s="246"/>
      <c r="M950" s="247"/>
      <c r="N950" s="248"/>
      <c r="O950" s="248"/>
      <c r="P950" s="248"/>
      <c r="Q950" s="248"/>
      <c r="R950" s="248"/>
      <c r="S950" s="248"/>
      <c r="T950" s="249"/>
      <c r="AT950" s="250" t="s">
        <v>152</v>
      </c>
      <c r="AU950" s="250" t="s">
        <v>84</v>
      </c>
      <c r="AV950" s="12" t="s">
        <v>84</v>
      </c>
      <c r="AW950" s="12" t="s">
        <v>37</v>
      </c>
      <c r="AX950" s="12" t="s">
        <v>74</v>
      </c>
      <c r="AY950" s="250" t="s">
        <v>143</v>
      </c>
    </row>
    <row r="951" s="12" customFormat="1">
      <c r="B951" s="240"/>
      <c r="C951" s="241"/>
      <c r="D951" s="231" t="s">
        <v>152</v>
      </c>
      <c r="E951" s="242" t="s">
        <v>30</v>
      </c>
      <c r="F951" s="243" t="s">
        <v>1301</v>
      </c>
      <c r="G951" s="241"/>
      <c r="H951" s="244">
        <v>6.1299999999999999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AT951" s="250" t="s">
        <v>152</v>
      </c>
      <c r="AU951" s="250" t="s">
        <v>84</v>
      </c>
      <c r="AV951" s="12" t="s">
        <v>84</v>
      </c>
      <c r="AW951" s="12" t="s">
        <v>37</v>
      </c>
      <c r="AX951" s="12" t="s">
        <v>74</v>
      </c>
      <c r="AY951" s="250" t="s">
        <v>143</v>
      </c>
    </row>
    <row r="952" s="13" customFormat="1">
      <c r="B952" s="251"/>
      <c r="C952" s="252"/>
      <c r="D952" s="231" t="s">
        <v>152</v>
      </c>
      <c r="E952" s="253" t="s">
        <v>30</v>
      </c>
      <c r="F952" s="254" t="s">
        <v>1302</v>
      </c>
      <c r="G952" s="252"/>
      <c r="H952" s="255">
        <v>44</v>
      </c>
      <c r="I952" s="256"/>
      <c r="J952" s="252"/>
      <c r="K952" s="252"/>
      <c r="L952" s="257"/>
      <c r="M952" s="258"/>
      <c r="N952" s="259"/>
      <c r="O952" s="259"/>
      <c r="P952" s="259"/>
      <c r="Q952" s="259"/>
      <c r="R952" s="259"/>
      <c r="S952" s="259"/>
      <c r="T952" s="260"/>
      <c r="AT952" s="261" t="s">
        <v>152</v>
      </c>
      <c r="AU952" s="261" t="s">
        <v>84</v>
      </c>
      <c r="AV952" s="13" t="s">
        <v>159</v>
      </c>
      <c r="AW952" s="13" t="s">
        <v>37</v>
      </c>
      <c r="AX952" s="13" t="s">
        <v>74</v>
      </c>
      <c r="AY952" s="261" t="s">
        <v>143</v>
      </c>
    </row>
    <row r="953" s="11" customFormat="1">
      <c r="B953" s="229"/>
      <c r="C953" s="230"/>
      <c r="D953" s="231" t="s">
        <v>152</v>
      </c>
      <c r="E953" s="232" t="s">
        <v>30</v>
      </c>
      <c r="F953" s="233" t="s">
        <v>1303</v>
      </c>
      <c r="G953" s="230"/>
      <c r="H953" s="232" t="s">
        <v>30</v>
      </c>
      <c r="I953" s="234"/>
      <c r="J953" s="230"/>
      <c r="K953" s="230"/>
      <c r="L953" s="235"/>
      <c r="M953" s="236"/>
      <c r="N953" s="237"/>
      <c r="O953" s="237"/>
      <c r="P953" s="237"/>
      <c r="Q953" s="237"/>
      <c r="R953" s="237"/>
      <c r="S953" s="237"/>
      <c r="T953" s="238"/>
      <c r="AT953" s="239" t="s">
        <v>152</v>
      </c>
      <c r="AU953" s="239" t="s">
        <v>84</v>
      </c>
      <c r="AV953" s="11" t="s">
        <v>82</v>
      </c>
      <c r="AW953" s="11" t="s">
        <v>37</v>
      </c>
      <c r="AX953" s="11" t="s">
        <v>74</v>
      </c>
      <c r="AY953" s="239" t="s">
        <v>143</v>
      </c>
    </row>
    <row r="954" s="12" customFormat="1">
      <c r="B954" s="240"/>
      <c r="C954" s="241"/>
      <c r="D954" s="231" t="s">
        <v>152</v>
      </c>
      <c r="E954" s="242" t="s">
        <v>30</v>
      </c>
      <c r="F954" s="243" t="s">
        <v>1304</v>
      </c>
      <c r="G954" s="241"/>
      <c r="H954" s="244">
        <v>9.3599999999999994</v>
      </c>
      <c r="I954" s="245"/>
      <c r="J954" s="241"/>
      <c r="K954" s="241"/>
      <c r="L954" s="246"/>
      <c r="M954" s="247"/>
      <c r="N954" s="248"/>
      <c r="O954" s="248"/>
      <c r="P954" s="248"/>
      <c r="Q954" s="248"/>
      <c r="R954" s="248"/>
      <c r="S954" s="248"/>
      <c r="T954" s="249"/>
      <c r="AT954" s="250" t="s">
        <v>152</v>
      </c>
      <c r="AU954" s="250" t="s">
        <v>84</v>
      </c>
      <c r="AV954" s="12" t="s">
        <v>84</v>
      </c>
      <c r="AW954" s="12" t="s">
        <v>37</v>
      </c>
      <c r="AX954" s="12" t="s">
        <v>74</v>
      </c>
      <c r="AY954" s="250" t="s">
        <v>143</v>
      </c>
    </row>
    <row r="955" s="12" customFormat="1">
      <c r="B955" s="240"/>
      <c r="C955" s="241"/>
      <c r="D955" s="231" t="s">
        <v>152</v>
      </c>
      <c r="E955" s="242" t="s">
        <v>30</v>
      </c>
      <c r="F955" s="243" t="s">
        <v>1305</v>
      </c>
      <c r="G955" s="241"/>
      <c r="H955" s="244">
        <v>1.6399999999999999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AT955" s="250" t="s">
        <v>152</v>
      </c>
      <c r="AU955" s="250" t="s">
        <v>84</v>
      </c>
      <c r="AV955" s="12" t="s">
        <v>84</v>
      </c>
      <c r="AW955" s="12" t="s">
        <v>37</v>
      </c>
      <c r="AX955" s="12" t="s">
        <v>74</v>
      </c>
      <c r="AY955" s="250" t="s">
        <v>143</v>
      </c>
    </row>
    <row r="956" s="13" customFormat="1">
      <c r="B956" s="251"/>
      <c r="C956" s="252"/>
      <c r="D956" s="231" t="s">
        <v>152</v>
      </c>
      <c r="E956" s="253" t="s">
        <v>30</v>
      </c>
      <c r="F956" s="254" t="s">
        <v>1306</v>
      </c>
      <c r="G956" s="252"/>
      <c r="H956" s="255">
        <v>11</v>
      </c>
      <c r="I956" s="256"/>
      <c r="J956" s="252"/>
      <c r="K956" s="252"/>
      <c r="L956" s="257"/>
      <c r="M956" s="258"/>
      <c r="N956" s="259"/>
      <c r="O956" s="259"/>
      <c r="P956" s="259"/>
      <c r="Q956" s="259"/>
      <c r="R956" s="259"/>
      <c r="S956" s="259"/>
      <c r="T956" s="260"/>
      <c r="AT956" s="261" t="s">
        <v>152</v>
      </c>
      <c r="AU956" s="261" t="s">
        <v>84</v>
      </c>
      <c r="AV956" s="13" t="s">
        <v>159</v>
      </c>
      <c r="AW956" s="13" t="s">
        <v>37</v>
      </c>
      <c r="AX956" s="13" t="s">
        <v>74</v>
      </c>
      <c r="AY956" s="261" t="s">
        <v>143</v>
      </c>
    </row>
    <row r="957" s="14" customFormat="1">
      <c r="B957" s="262"/>
      <c r="C957" s="263"/>
      <c r="D957" s="231" t="s">
        <v>152</v>
      </c>
      <c r="E957" s="264" t="s">
        <v>30</v>
      </c>
      <c r="F957" s="265" t="s">
        <v>187</v>
      </c>
      <c r="G957" s="263"/>
      <c r="H957" s="266">
        <v>115</v>
      </c>
      <c r="I957" s="267"/>
      <c r="J957" s="263"/>
      <c r="K957" s="263"/>
      <c r="L957" s="268"/>
      <c r="M957" s="269"/>
      <c r="N957" s="270"/>
      <c r="O957" s="270"/>
      <c r="P957" s="270"/>
      <c r="Q957" s="270"/>
      <c r="R957" s="270"/>
      <c r="S957" s="270"/>
      <c r="T957" s="271"/>
      <c r="AT957" s="272" t="s">
        <v>152</v>
      </c>
      <c r="AU957" s="272" t="s">
        <v>84</v>
      </c>
      <c r="AV957" s="14" t="s">
        <v>150</v>
      </c>
      <c r="AW957" s="14" t="s">
        <v>37</v>
      </c>
      <c r="AX957" s="14" t="s">
        <v>82</v>
      </c>
      <c r="AY957" s="272" t="s">
        <v>143</v>
      </c>
    </row>
    <row r="958" s="1" customFormat="1" ht="25.5" customHeight="1">
      <c r="B958" s="46"/>
      <c r="C958" s="217" t="s">
        <v>1307</v>
      </c>
      <c r="D958" s="217" t="s">
        <v>145</v>
      </c>
      <c r="E958" s="218" t="s">
        <v>1308</v>
      </c>
      <c r="F958" s="219" t="s">
        <v>1309</v>
      </c>
      <c r="G958" s="220" t="s">
        <v>209</v>
      </c>
      <c r="H958" s="221">
        <v>145.5</v>
      </c>
      <c r="I958" s="222"/>
      <c r="J958" s="223">
        <f>ROUND(I958*H958,2)</f>
        <v>0</v>
      </c>
      <c r="K958" s="219" t="s">
        <v>30</v>
      </c>
      <c r="L958" s="72"/>
      <c r="M958" s="224" t="s">
        <v>30</v>
      </c>
      <c r="N958" s="225" t="s">
        <v>45</v>
      </c>
      <c r="O958" s="47"/>
      <c r="P958" s="226">
        <f>O958*H958</f>
        <v>0</v>
      </c>
      <c r="Q958" s="226">
        <v>0.14999999999999999</v>
      </c>
      <c r="R958" s="226">
        <f>Q958*H958</f>
        <v>21.824999999999999</v>
      </c>
      <c r="S958" s="226">
        <v>0.024649999999999998</v>
      </c>
      <c r="T958" s="227">
        <f>S958*H958</f>
        <v>3.5865749999999998</v>
      </c>
      <c r="AR958" s="24" t="s">
        <v>150</v>
      </c>
      <c r="AT958" s="24" t="s">
        <v>145</v>
      </c>
      <c r="AU958" s="24" t="s">
        <v>84</v>
      </c>
      <c r="AY958" s="24" t="s">
        <v>143</v>
      </c>
      <c r="BE958" s="228">
        <f>IF(N958="základní",J958,0)</f>
        <v>0</v>
      </c>
      <c r="BF958" s="228">
        <f>IF(N958="snížená",J958,0)</f>
        <v>0</v>
      </c>
      <c r="BG958" s="228">
        <f>IF(N958="zákl. přenesená",J958,0)</f>
        <v>0</v>
      </c>
      <c r="BH958" s="228">
        <f>IF(N958="sníž. přenesená",J958,0)</f>
        <v>0</v>
      </c>
      <c r="BI958" s="228">
        <f>IF(N958="nulová",J958,0)</f>
        <v>0</v>
      </c>
      <c r="BJ958" s="24" t="s">
        <v>82</v>
      </c>
      <c r="BK958" s="228">
        <f>ROUND(I958*H958,2)</f>
        <v>0</v>
      </c>
      <c r="BL958" s="24" t="s">
        <v>150</v>
      </c>
      <c r="BM958" s="24" t="s">
        <v>1310</v>
      </c>
    </row>
    <row r="959" s="12" customFormat="1">
      <c r="B959" s="240"/>
      <c r="C959" s="241"/>
      <c r="D959" s="231" t="s">
        <v>152</v>
      </c>
      <c r="E959" s="242" t="s">
        <v>30</v>
      </c>
      <c r="F959" s="243" t="s">
        <v>1311</v>
      </c>
      <c r="G959" s="241"/>
      <c r="H959" s="244">
        <v>126.28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AT959" s="250" t="s">
        <v>152</v>
      </c>
      <c r="AU959" s="250" t="s">
        <v>84</v>
      </c>
      <c r="AV959" s="12" t="s">
        <v>84</v>
      </c>
      <c r="AW959" s="12" t="s">
        <v>37</v>
      </c>
      <c r="AX959" s="12" t="s">
        <v>74</v>
      </c>
      <c r="AY959" s="250" t="s">
        <v>143</v>
      </c>
    </row>
    <row r="960" s="12" customFormat="1">
      <c r="B960" s="240"/>
      <c r="C960" s="241"/>
      <c r="D960" s="231" t="s">
        <v>152</v>
      </c>
      <c r="E960" s="242" t="s">
        <v>30</v>
      </c>
      <c r="F960" s="243" t="s">
        <v>1312</v>
      </c>
      <c r="G960" s="241"/>
      <c r="H960" s="244">
        <v>19.219999999999999</v>
      </c>
      <c r="I960" s="245"/>
      <c r="J960" s="241"/>
      <c r="K960" s="241"/>
      <c r="L960" s="246"/>
      <c r="M960" s="247"/>
      <c r="N960" s="248"/>
      <c r="O960" s="248"/>
      <c r="P960" s="248"/>
      <c r="Q960" s="248"/>
      <c r="R960" s="248"/>
      <c r="S960" s="248"/>
      <c r="T960" s="249"/>
      <c r="AT960" s="250" t="s">
        <v>152</v>
      </c>
      <c r="AU960" s="250" t="s">
        <v>84</v>
      </c>
      <c r="AV960" s="12" t="s">
        <v>84</v>
      </c>
      <c r="AW960" s="12" t="s">
        <v>37</v>
      </c>
      <c r="AX960" s="12" t="s">
        <v>74</v>
      </c>
      <c r="AY960" s="250" t="s">
        <v>143</v>
      </c>
    </row>
    <row r="961" s="14" customFormat="1">
      <c r="B961" s="262"/>
      <c r="C961" s="263"/>
      <c r="D961" s="231" t="s">
        <v>152</v>
      </c>
      <c r="E961" s="264" t="s">
        <v>30</v>
      </c>
      <c r="F961" s="265" t="s">
        <v>187</v>
      </c>
      <c r="G961" s="263"/>
      <c r="H961" s="266">
        <v>145.5</v>
      </c>
      <c r="I961" s="267"/>
      <c r="J961" s="263"/>
      <c r="K961" s="263"/>
      <c r="L961" s="268"/>
      <c r="M961" s="269"/>
      <c r="N961" s="270"/>
      <c r="O961" s="270"/>
      <c r="P961" s="270"/>
      <c r="Q961" s="270"/>
      <c r="R961" s="270"/>
      <c r="S961" s="270"/>
      <c r="T961" s="271"/>
      <c r="AT961" s="272" t="s">
        <v>152</v>
      </c>
      <c r="AU961" s="272" t="s">
        <v>84</v>
      </c>
      <c r="AV961" s="14" t="s">
        <v>150</v>
      </c>
      <c r="AW961" s="14" t="s">
        <v>37</v>
      </c>
      <c r="AX961" s="14" t="s">
        <v>82</v>
      </c>
      <c r="AY961" s="272" t="s">
        <v>143</v>
      </c>
    </row>
    <row r="962" s="1" customFormat="1" ht="16.5" customHeight="1">
      <c r="B962" s="46"/>
      <c r="C962" s="217" t="s">
        <v>1313</v>
      </c>
      <c r="D962" s="217" t="s">
        <v>145</v>
      </c>
      <c r="E962" s="218" t="s">
        <v>1314</v>
      </c>
      <c r="F962" s="219" t="s">
        <v>1315</v>
      </c>
      <c r="G962" s="220" t="s">
        <v>247</v>
      </c>
      <c r="H962" s="221">
        <v>25</v>
      </c>
      <c r="I962" s="222"/>
      <c r="J962" s="223">
        <f>ROUND(I962*H962,2)</f>
        <v>0</v>
      </c>
      <c r="K962" s="219" t="s">
        <v>30</v>
      </c>
      <c r="L962" s="72"/>
      <c r="M962" s="224" t="s">
        <v>30</v>
      </c>
      <c r="N962" s="225" t="s">
        <v>45</v>
      </c>
      <c r="O962" s="47"/>
      <c r="P962" s="226">
        <f>O962*H962</f>
        <v>0</v>
      </c>
      <c r="Q962" s="226">
        <v>0</v>
      </c>
      <c r="R962" s="226">
        <f>Q962*H962</f>
        <v>0</v>
      </c>
      <c r="S962" s="226">
        <v>0</v>
      </c>
      <c r="T962" s="227">
        <f>S962*H962</f>
        <v>0</v>
      </c>
      <c r="AR962" s="24" t="s">
        <v>150</v>
      </c>
      <c r="AT962" s="24" t="s">
        <v>145</v>
      </c>
      <c r="AU962" s="24" t="s">
        <v>84</v>
      </c>
      <c r="AY962" s="24" t="s">
        <v>143</v>
      </c>
      <c r="BE962" s="228">
        <f>IF(N962="základní",J962,0)</f>
        <v>0</v>
      </c>
      <c r="BF962" s="228">
        <f>IF(N962="snížená",J962,0)</f>
        <v>0</v>
      </c>
      <c r="BG962" s="228">
        <f>IF(N962="zákl. přenesená",J962,0)</f>
        <v>0</v>
      </c>
      <c r="BH962" s="228">
        <f>IF(N962="sníž. přenesená",J962,0)</f>
        <v>0</v>
      </c>
      <c r="BI962" s="228">
        <f>IF(N962="nulová",J962,0)</f>
        <v>0</v>
      </c>
      <c r="BJ962" s="24" t="s">
        <v>82</v>
      </c>
      <c r="BK962" s="228">
        <f>ROUND(I962*H962,2)</f>
        <v>0</v>
      </c>
      <c r="BL962" s="24" t="s">
        <v>150</v>
      </c>
      <c r="BM962" s="24" t="s">
        <v>1316</v>
      </c>
    </row>
    <row r="963" s="1" customFormat="1" ht="16.5" customHeight="1">
      <c r="B963" s="46"/>
      <c r="C963" s="217" t="s">
        <v>1317</v>
      </c>
      <c r="D963" s="217" t="s">
        <v>145</v>
      </c>
      <c r="E963" s="218" t="s">
        <v>1318</v>
      </c>
      <c r="F963" s="219" t="s">
        <v>1319</v>
      </c>
      <c r="G963" s="220" t="s">
        <v>226</v>
      </c>
      <c r="H963" s="221">
        <v>130</v>
      </c>
      <c r="I963" s="222"/>
      <c r="J963" s="223">
        <f>ROUND(I963*H963,2)</f>
        <v>0</v>
      </c>
      <c r="K963" s="219" t="s">
        <v>30</v>
      </c>
      <c r="L963" s="72"/>
      <c r="M963" s="224" t="s">
        <v>30</v>
      </c>
      <c r="N963" s="225" t="s">
        <v>45</v>
      </c>
      <c r="O963" s="47"/>
      <c r="P963" s="226">
        <f>O963*H963</f>
        <v>0</v>
      </c>
      <c r="Q963" s="226">
        <v>0.001</v>
      </c>
      <c r="R963" s="226">
        <f>Q963*H963</f>
        <v>0.13</v>
      </c>
      <c r="S963" s="226">
        <v>0</v>
      </c>
      <c r="T963" s="227">
        <f>S963*H963</f>
        <v>0</v>
      </c>
      <c r="AR963" s="24" t="s">
        <v>150</v>
      </c>
      <c r="AT963" s="24" t="s">
        <v>145</v>
      </c>
      <c r="AU963" s="24" t="s">
        <v>84</v>
      </c>
      <c r="AY963" s="24" t="s">
        <v>143</v>
      </c>
      <c r="BE963" s="228">
        <f>IF(N963="základní",J963,0)</f>
        <v>0</v>
      </c>
      <c r="BF963" s="228">
        <f>IF(N963="snížená",J963,0)</f>
        <v>0</v>
      </c>
      <c r="BG963" s="228">
        <f>IF(N963="zákl. přenesená",J963,0)</f>
        <v>0</v>
      </c>
      <c r="BH963" s="228">
        <f>IF(N963="sníž. přenesená",J963,0)</f>
        <v>0</v>
      </c>
      <c r="BI963" s="228">
        <f>IF(N963="nulová",J963,0)</f>
        <v>0</v>
      </c>
      <c r="BJ963" s="24" t="s">
        <v>82</v>
      </c>
      <c r="BK963" s="228">
        <f>ROUND(I963*H963,2)</f>
        <v>0</v>
      </c>
      <c r="BL963" s="24" t="s">
        <v>150</v>
      </c>
      <c r="BM963" s="24" t="s">
        <v>1320</v>
      </c>
    </row>
    <row r="964" s="1" customFormat="1" ht="38.25" customHeight="1">
      <c r="B964" s="46"/>
      <c r="C964" s="217" t="s">
        <v>1321</v>
      </c>
      <c r="D964" s="217" t="s">
        <v>145</v>
      </c>
      <c r="E964" s="218" t="s">
        <v>1174</v>
      </c>
      <c r="F964" s="219" t="s">
        <v>1175</v>
      </c>
      <c r="G964" s="220" t="s">
        <v>321</v>
      </c>
      <c r="H964" s="221">
        <v>3</v>
      </c>
      <c r="I964" s="222"/>
      <c r="J964" s="223">
        <f>ROUND(I964*H964,2)</f>
        <v>0</v>
      </c>
      <c r="K964" s="219" t="s">
        <v>149</v>
      </c>
      <c r="L964" s="72"/>
      <c r="M964" s="224" t="s">
        <v>30</v>
      </c>
      <c r="N964" s="225" t="s">
        <v>45</v>
      </c>
      <c r="O964" s="47"/>
      <c r="P964" s="226">
        <f>O964*H964</f>
        <v>0</v>
      </c>
      <c r="Q964" s="226">
        <v>0</v>
      </c>
      <c r="R964" s="226">
        <f>Q964*H964</f>
        <v>0</v>
      </c>
      <c r="S964" s="226">
        <v>0</v>
      </c>
      <c r="T964" s="227">
        <f>S964*H964</f>
        <v>0</v>
      </c>
      <c r="AR964" s="24" t="s">
        <v>150</v>
      </c>
      <c r="AT964" s="24" t="s">
        <v>145</v>
      </c>
      <c r="AU964" s="24" t="s">
        <v>84</v>
      </c>
      <c r="AY964" s="24" t="s">
        <v>143</v>
      </c>
      <c r="BE964" s="228">
        <f>IF(N964="základní",J964,0)</f>
        <v>0</v>
      </c>
      <c r="BF964" s="228">
        <f>IF(N964="snížená",J964,0)</f>
        <v>0</v>
      </c>
      <c r="BG964" s="228">
        <f>IF(N964="zákl. přenesená",J964,0)</f>
        <v>0</v>
      </c>
      <c r="BH964" s="228">
        <f>IF(N964="sníž. přenesená",J964,0)</f>
        <v>0</v>
      </c>
      <c r="BI964" s="228">
        <f>IF(N964="nulová",J964,0)</f>
        <v>0</v>
      </c>
      <c r="BJ964" s="24" t="s">
        <v>82</v>
      </c>
      <c r="BK964" s="228">
        <f>ROUND(I964*H964,2)</f>
        <v>0</v>
      </c>
      <c r="BL964" s="24" t="s">
        <v>150</v>
      </c>
      <c r="BM964" s="24" t="s">
        <v>1322</v>
      </c>
    </row>
    <row r="965" s="11" customFormat="1">
      <c r="B965" s="229"/>
      <c r="C965" s="230"/>
      <c r="D965" s="231" t="s">
        <v>152</v>
      </c>
      <c r="E965" s="232" t="s">
        <v>30</v>
      </c>
      <c r="F965" s="233" t="s">
        <v>1323</v>
      </c>
      <c r="G965" s="230"/>
      <c r="H965" s="232" t="s">
        <v>30</v>
      </c>
      <c r="I965" s="234"/>
      <c r="J965" s="230"/>
      <c r="K965" s="230"/>
      <c r="L965" s="235"/>
      <c r="M965" s="236"/>
      <c r="N965" s="237"/>
      <c r="O965" s="237"/>
      <c r="P965" s="237"/>
      <c r="Q965" s="237"/>
      <c r="R965" s="237"/>
      <c r="S965" s="237"/>
      <c r="T965" s="238"/>
      <c r="AT965" s="239" t="s">
        <v>152</v>
      </c>
      <c r="AU965" s="239" t="s">
        <v>84</v>
      </c>
      <c r="AV965" s="11" t="s">
        <v>82</v>
      </c>
      <c r="AW965" s="11" t="s">
        <v>37</v>
      </c>
      <c r="AX965" s="11" t="s">
        <v>74</v>
      </c>
      <c r="AY965" s="239" t="s">
        <v>143</v>
      </c>
    </row>
    <row r="966" s="12" customFormat="1">
      <c r="B966" s="240"/>
      <c r="C966" s="241"/>
      <c r="D966" s="231" t="s">
        <v>152</v>
      </c>
      <c r="E966" s="242" t="s">
        <v>30</v>
      </c>
      <c r="F966" s="243" t="s">
        <v>82</v>
      </c>
      <c r="G966" s="241"/>
      <c r="H966" s="244">
        <v>1</v>
      </c>
      <c r="I966" s="245"/>
      <c r="J966" s="241"/>
      <c r="K966" s="241"/>
      <c r="L966" s="246"/>
      <c r="M966" s="247"/>
      <c r="N966" s="248"/>
      <c r="O966" s="248"/>
      <c r="P966" s="248"/>
      <c r="Q966" s="248"/>
      <c r="R966" s="248"/>
      <c r="S966" s="248"/>
      <c r="T966" s="249"/>
      <c r="AT966" s="250" t="s">
        <v>152</v>
      </c>
      <c r="AU966" s="250" t="s">
        <v>84</v>
      </c>
      <c r="AV966" s="12" t="s">
        <v>84</v>
      </c>
      <c r="AW966" s="12" t="s">
        <v>37</v>
      </c>
      <c r="AX966" s="12" t="s">
        <v>74</v>
      </c>
      <c r="AY966" s="250" t="s">
        <v>143</v>
      </c>
    </row>
    <row r="967" s="11" customFormat="1">
      <c r="B967" s="229"/>
      <c r="C967" s="230"/>
      <c r="D967" s="231" t="s">
        <v>152</v>
      </c>
      <c r="E967" s="232" t="s">
        <v>30</v>
      </c>
      <c r="F967" s="233" t="s">
        <v>1324</v>
      </c>
      <c r="G967" s="230"/>
      <c r="H967" s="232" t="s">
        <v>30</v>
      </c>
      <c r="I967" s="234"/>
      <c r="J967" s="230"/>
      <c r="K967" s="230"/>
      <c r="L967" s="235"/>
      <c r="M967" s="236"/>
      <c r="N967" s="237"/>
      <c r="O967" s="237"/>
      <c r="P967" s="237"/>
      <c r="Q967" s="237"/>
      <c r="R967" s="237"/>
      <c r="S967" s="237"/>
      <c r="T967" s="238"/>
      <c r="AT967" s="239" t="s">
        <v>152</v>
      </c>
      <c r="AU967" s="239" t="s">
        <v>84</v>
      </c>
      <c r="AV967" s="11" t="s">
        <v>82</v>
      </c>
      <c r="AW967" s="11" t="s">
        <v>37</v>
      </c>
      <c r="AX967" s="11" t="s">
        <v>74</v>
      </c>
      <c r="AY967" s="239" t="s">
        <v>143</v>
      </c>
    </row>
    <row r="968" s="12" customFormat="1">
      <c r="B968" s="240"/>
      <c r="C968" s="241"/>
      <c r="D968" s="231" t="s">
        <v>152</v>
      </c>
      <c r="E968" s="242" t="s">
        <v>30</v>
      </c>
      <c r="F968" s="243" t="s">
        <v>84</v>
      </c>
      <c r="G968" s="241"/>
      <c r="H968" s="244">
        <v>2</v>
      </c>
      <c r="I968" s="245"/>
      <c r="J968" s="241"/>
      <c r="K968" s="241"/>
      <c r="L968" s="246"/>
      <c r="M968" s="247"/>
      <c r="N968" s="248"/>
      <c r="O968" s="248"/>
      <c r="P968" s="248"/>
      <c r="Q968" s="248"/>
      <c r="R968" s="248"/>
      <c r="S968" s="248"/>
      <c r="T968" s="249"/>
      <c r="AT968" s="250" t="s">
        <v>152</v>
      </c>
      <c r="AU968" s="250" t="s">
        <v>84</v>
      </c>
      <c r="AV968" s="12" t="s">
        <v>84</v>
      </c>
      <c r="AW968" s="12" t="s">
        <v>37</v>
      </c>
      <c r="AX968" s="12" t="s">
        <v>74</v>
      </c>
      <c r="AY968" s="250" t="s">
        <v>143</v>
      </c>
    </row>
    <row r="969" s="14" customFormat="1">
      <c r="B969" s="262"/>
      <c r="C969" s="263"/>
      <c r="D969" s="231" t="s">
        <v>152</v>
      </c>
      <c r="E969" s="264" t="s">
        <v>30</v>
      </c>
      <c r="F969" s="265" t="s">
        <v>187</v>
      </c>
      <c r="G969" s="263"/>
      <c r="H969" s="266">
        <v>3</v>
      </c>
      <c r="I969" s="267"/>
      <c r="J969" s="263"/>
      <c r="K969" s="263"/>
      <c r="L969" s="268"/>
      <c r="M969" s="269"/>
      <c r="N969" s="270"/>
      <c r="O969" s="270"/>
      <c r="P969" s="270"/>
      <c r="Q969" s="270"/>
      <c r="R969" s="270"/>
      <c r="S969" s="270"/>
      <c r="T969" s="271"/>
      <c r="AT969" s="272" t="s">
        <v>152</v>
      </c>
      <c r="AU969" s="272" t="s">
        <v>84</v>
      </c>
      <c r="AV969" s="14" t="s">
        <v>150</v>
      </c>
      <c r="AW969" s="14" t="s">
        <v>37</v>
      </c>
      <c r="AX969" s="14" t="s">
        <v>82</v>
      </c>
      <c r="AY969" s="272" t="s">
        <v>143</v>
      </c>
    </row>
    <row r="970" s="1" customFormat="1" ht="25.5" customHeight="1">
      <c r="B970" s="46"/>
      <c r="C970" s="217" t="s">
        <v>1325</v>
      </c>
      <c r="D970" s="217" t="s">
        <v>145</v>
      </c>
      <c r="E970" s="218" t="s">
        <v>1326</v>
      </c>
      <c r="F970" s="219" t="s">
        <v>1327</v>
      </c>
      <c r="G970" s="220" t="s">
        <v>226</v>
      </c>
      <c r="H970" s="221">
        <v>1000</v>
      </c>
      <c r="I970" s="222"/>
      <c r="J970" s="223">
        <f>ROUND(I970*H970,2)</f>
        <v>0</v>
      </c>
      <c r="K970" s="219" t="s">
        <v>149</v>
      </c>
      <c r="L970" s="72"/>
      <c r="M970" s="224" t="s">
        <v>30</v>
      </c>
      <c r="N970" s="225" t="s">
        <v>45</v>
      </c>
      <c r="O970" s="47"/>
      <c r="P970" s="226">
        <f>O970*H970</f>
        <v>0</v>
      </c>
      <c r="Q970" s="226">
        <v>0</v>
      </c>
      <c r="R970" s="226">
        <f>Q970*H970</f>
        <v>0</v>
      </c>
      <c r="S970" s="226">
        <v>0.001</v>
      </c>
      <c r="T970" s="227">
        <f>S970*H970</f>
        <v>1</v>
      </c>
      <c r="AR970" s="24" t="s">
        <v>150</v>
      </c>
      <c r="AT970" s="24" t="s">
        <v>145</v>
      </c>
      <c r="AU970" s="24" t="s">
        <v>84</v>
      </c>
      <c r="AY970" s="24" t="s">
        <v>143</v>
      </c>
      <c r="BE970" s="228">
        <f>IF(N970="základní",J970,0)</f>
        <v>0</v>
      </c>
      <c r="BF970" s="228">
        <f>IF(N970="snížená",J970,0)</f>
        <v>0</v>
      </c>
      <c r="BG970" s="228">
        <f>IF(N970="zákl. přenesená",J970,0)</f>
        <v>0</v>
      </c>
      <c r="BH970" s="228">
        <f>IF(N970="sníž. přenesená",J970,0)</f>
        <v>0</v>
      </c>
      <c r="BI970" s="228">
        <f>IF(N970="nulová",J970,0)</f>
        <v>0</v>
      </c>
      <c r="BJ970" s="24" t="s">
        <v>82</v>
      </c>
      <c r="BK970" s="228">
        <f>ROUND(I970*H970,2)</f>
        <v>0</v>
      </c>
      <c r="BL970" s="24" t="s">
        <v>150</v>
      </c>
      <c r="BM970" s="24" t="s">
        <v>1328</v>
      </c>
    </row>
    <row r="971" s="11" customFormat="1">
      <c r="B971" s="229"/>
      <c r="C971" s="230"/>
      <c r="D971" s="231" t="s">
        <v>152</v>
      </c>
      <c r="E971" s="232" t="s">
        <v>30</v>
      </c>
      <c r="F971" s="233" t="s">
        <v>1329</v>
      </c>
      <c r="G971" s="230"/>
      <c r="H971" s="232" t="s">
        <v>30</v>
      </c>
      <c r="I971" s="234"/>
      <c r="J971" s="230"/>
      <c r="K971" s="230"/>
      <c r="L971" s="235"/>
      <c r="M971" s="236"/>
      <c r="N971" s="237"/>
      <c r="O971" s="237"/>
      <c r="P971" s="237"/>
      <c r="Q971" s="237"/>
      <c r="R971" s="237"/>
      <c r="S971" s="237"/>
      <c r="T971" s="238"/>
      <c r="AT971" s="239" t="s">
        <v>152</v>
      </c>
      <c r="AU971" s="239" t="s">
        <v>84</v>
      </c>
      <c r="AV971" s="11" t="s">
        <v>82</v>
      </c>
      <c r="AW971" s="11" t="s">
        <v>37</v>
      </c>
      <c r="AX971" s="11" t="s">
        <v>74</v>
      </c>
      <c r="AY971" s="239" t="s">
        <v>143</v>
      </c>
    </row>
    <row r="972" s="12" customFormat="1">
      <c r="B972" s="240"/>
      <c r="C972" s="241"/>
      <c r="D972" s="231" t="s">
        <v>152</v>
      </c>
      <c r="E972" s="242" t="s">
        <v>30</v>
      </c>
      <c r="F972" s="243" t="s">
        <v>1330</v>
      </c>
      <c r="G972" s="241"/>
      <c r="H972" s="244">
        <v>200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AT972" s="250" t="s">
        <v>152</v>
      </c>
      <c r="AU972" s="250" t="s">
        <v>84</v>
      </c>
      <c r="AV972" s="12" t="s">
        <v>84</v>
      </c>
      <c r="AW972" s="12" t="s">
        <v>37</v>
      </c>
      <c r="AX972" s="12" t="s">
        <v>74</v>
      </c>
      <c r="AY972" s="250" t="s">
        <v>143</v>
      </c>
    </row>
    <row r="973" s="11" customFormat="1">
      <c r="B973" s="229"/>
      <c r="C973" s="230"/>
      <c r="D973" s="231" t="s">
        <v>152</v>
      </c>
      <c r="E973" s="232" t="s">
        <v>30</v>
      </c>
      <c r="F973" s="233" t="s">
        <v>1331</v>
      </c>
      <c r="G973" s="230"/>
      <c r="H973" s="232" t="s">
        <v>30</v>
      </c>
      <c r="I973" s="234"/>
      <c r="J973" s="230"/>
      <c r="K973" s="230"/>
      <c r="L973" s="235"/>
      <c r="M973" s="236"/>
      <c r="N973" s="237"/>
      <c r="O973" s="237"/>
      <c r="P973" s="237"/>
      <c r="Q973" s="237"/>
      <c r="R973" s="237"/>
      <c r="S973" s="237"/>
      <c r="T973" s="238"/>
      <c r="AT973" s="239" t="s">
        <v>152</v>
      </c>
      <c r="AU973" s="239" t="s">
        <v>84</v>
      </c>
      <c r="AV973" s="11" t="s">
        <v>82</v>
      </c>
      <c r="AW973" s="11" t="s">
        <v>37</v>
      </c>
      <c r="AX973" s="11" t="s">
        <v>74</v>
      </c>
      <c r="AY973" s="239" t="s">
        <v>143</v>
      </c>
    </row>
    <row r="974" s="12" customFormat="1">
      <c r="B974" s="240"/>
      <c r="C974" s="241"/>
      <c r="D974" s="231" t="s">
        <v>152</v>
      </c>
      <c r="E974" s="242" t="s">
        <v>30</v>
      </c>
      <c r="F974" s="243" t="s">
        <v>1332</v>
      </c>
      <c r="G974" s="241"/>
      <c r="H974" s="244">
        <v>50</v>
      </c>
      <c r="I974" s="245"/>
      <c r="J974" s="241"/>
      <c r="K974" s="241"/>
      <c r="L974" s="246"/>
      <c r="M974" s="247"/>
      <c r="N974" s="248"/>
      <c r="O974" s="248"/>
      <c r="P974" s="248"/>
      <c r="Q974" s="248"/>
      <c r="R974" s="248"/>
      <c r="S974" s="248"/>
      <c r="T974" s="249"/>
      <c r="AT974" s="250" t="s">
        <v>152</v>
      </c>
      <c r="AU974" s="250" t="s">
        <v>84</v>
      </c>
      <c r="AV974" s="12" t="s">
        <v>84</v>
      </c>
      <c r="AW974" s="12" t="s">
        <v>37</v>
      </c>
      <c r="AX974" s="12" t="s">
        <v>74</v>
      </c>
      <c r="AY974" s="250" t="s">
        <v>143</v>
      </c>
    </row>
    <row r="975" s="11" customFormat="1">
      <c r="B975" s="229"/>
      <c r="C975" s="230"/>
      <c r="D975" s="231" t="s">
        <v>152</v>
      </c>
      <c r="E975" s="232" t="s">
        <v>30</v>
      </c>
      <c r="F975" s="233" t="s">
        <v>1333</v>
      </c>
      <c r="G975" s="230"/>
      <c r="H975" s="232" t="s">
        <v>30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AT975" s="239" t="s">
        <v>152</v>
      </c>
      <c r="AU975" s="239" t="s">
        <v>84</v>
      </c>
      <c r="AV975" s="11" t="s">
        <v>82</v>
      </c>
      <c r="AW975" s="11" t="s">
        <v>37</v>
      </c>
      <c r="AX975" s="11" t="s">
        <v>74</v>
      </c>
      <c r="AY975" s="239" t="s">
        <v>143</v>
      </c>
    </row>
    <row r="976" s="11" customFormat="1">
      <c r="B976" s="229"/>
      <c r="C976" s="230"/>
      <c r="D976" s="231" t="s">
        <v>152</v>
      </c>
      <c r="E976" s="232" t="s">
        <v>30</v>
      </c>
      <c r="F976" s="233" t="s">
        <v>1334</v>
      </c>
      <c r="G976" s="230"/>
      <c r="H976" s="232" t="s">
        <v>30</v>
      </c>
      <c r="I976" s="234"/>
      <c r="J976" s="230"/>
      <c r="K976" s="230"/>
      <c r="L976" s="235"/>
      <c r="M976" s="236"/>
      <c r="N976" s="237"/>
      <c r="O976" s="237"/>
      <c r="P976" s="237"/>
      <c r="Q976" s="237"/>
      <c r="R976" s="237"/>
      <c r="S976" s="237"/>
      <c r="T976" s="238"/>
      <c r="AT976" s="239" t="s">
        <v>152</v>
      </c>
      <c r="AU976" s="239" t="s">
        <v>84</v>
      </c>
      <c r="AV976" s="11" t="s">
        <v>82</v>
      </c>
      <c r="AW976" s="11" t="s">
        <v>37</v>
      </c>
      <c r="AX976" s="11" t="s">
        <v>74</v>
      </c>
      <c r="AY976" s="239" t="s">
        <v>143</v>
      </c>
    </row>
    <row r="977" s="12" customFormat="1">
      <c r="B977" s="240"/>
      <c r="C977" s="241"/>
      <c r="D977" s="231" t="s">
        <v>152</v>
      </c>
      <c r="E977" s="242" t="s">
        <v>30</v>
      </c>
      <c r="F977" s="243" t="s">
        <v>1330</v>
      </c>
      <c r="G977" s="241"/>
      <c r="H977" s="244">
        <v>200</v>
      </c>
      <c r="I977" s="245"/>
      <c r="J977" s="241"/>
      <c r="K977" s="241"/>
      <c r="L977" s="246"/>
      <c r="M977" s="247"/>
      <c r="N977" s="248"/>
      <c r="O977" s="248"/>
      <c r="P977" s="248"/>
      <c r="Q977" s="248"/>
      <c r="R977" s="248"/>
      <c r="S977" s="248"/>
      <c r="T977" s="249"/>
      <c r="AT977" s="250" t="s">
        <v>152</v>
      </c>
      <c r="AU977" s="250" t="s">
        <v>84</v>
      </c>
      <c r="AV977" s="12" t="s">
        <v>84</v>
      </c>
      <c r="AW977" s="12" t="s">
        <v>37</v>
      </c>
      <c r="AX977" s="12" t="s">
        <v>74</v>
      </c>
      <c r="AY977" s="250" t="s">
        <v>143</v>
      </c>
    </row>
    <row r="978" s="11" customFormat="1">
      <c r="B978" s="229"/>
      <c r="C978" s="230"/>
      <c r="D978" s="231" t="s">
        <v>152</v>
      </c>
      <c r="E978" s="232" t="s">
        <v>30</v>
      </c>
      <c r="F978" s="233" t="s">
        <v>1335</v>
      </c>
      <c r="G978" s="230"/>
      <c r="H978" s="232" t="s">
        <v>30</v>
      </c>
      <c r="I978" s="234"/>
      <c r="J978" s="230"/>
      <c r="K978" s="230"/>
      <c r="L978" s="235"/>
      <c r="M978" s="236"/>
      <c r="N978" s="237"/>
      <c r="O978" s="237"/>
      <c r="P978" s="237"/>
      <c r="Q978" s="237"/>
      <c r="R978" s="237"/>
      <c r="S978" s="237"/>
      <c r="T978" s="238"/>
      <c r="AT978" s="239" t="s">
        <v>152</v>
      </c>
      <c r="AU978" s="239" t="s">
        <v>84</v>
      </c>
      <c r="AV978" s="11" t="s">
        <v>82</v>
      </c>
      <c r="AW978" s="11" t="s">
        <v>37</v>
      </c>
      <c r="AX978" s="11" t="s">
        <v>74</v>
      </c>
      <c r="AY978" s="239" t="s">
        <v>143</v>
      </c>
    </row>
    <row r="979" s="12" customFormat="1">
      <c r="B979" s="240"/>
      <c r="C979" s="241"/>
      <c r="D979" s="231" t="s">
        <v>152</v>
      </c>
      <c r="E979" s="242" t="s">
        <v>30</v>
      </c>
      <c r="F979" s="243" t="s">
        <v>1336</v>
      </c>
      <c r="G979" s="241"/>
      <c r="H979" s="244">
        <v>550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AT979" s="250" t="s">
        <v>152</v>
      </c>
      <c r="AU979" s="250" t="s">
        <v>84</v>
      </c>
      <c r="AV979" s="12" t="s">
        <v>84</v>
      </c>
      <c r="AW979" s="12" t="s">
        <v>37</v>
      </c>
      <c r="AX979" s="12" t="s">
        <v>74</v>
      </c>
      <c r="AY979" s="250" t="s">
        <v>143</v>
      </c>
    </row>
    <row r="980" s="14" customFormat="1">
      <c r="B980" s="262"/>
      <c r="C980" s="263"/>
      <c r="D980" s="231" t="s">
        <v>152</v>
      </c>
      <c r="E980" s="264" t="s">
        <v>30</v>
      </c>
      <c r="F980" s="265" t="s">
        <v>187</v>
      </c>
      <c r="G980" s="263"/>
      <c r="H980" s="266">
        <v>1000</v>
      </c>
      <c r="I980" s="267"/>
      <c r="J980" s="263"/>
      <c r="K980" s="263"/>
      <c r="L980" s="268"/>
      <c r="M980" s="269"/>
      <c r="N980" s="270"/>
      <c r="O980" s="270"/>
      <c r="P980" s="270"/>
      <c r="Q980" s="270"/>
      <c r="R980" s="270"/>
      <c r="S980" s="270"/>
      <c r="T980" s="271"/>
      <c r="AT980" s="272" t="s">
        <v>152</v>
      </c>
      <c r="AU980" s="272" t="s">
        <v>84</v>
      </c>
      <c r="AV980" s="14" t="s">
        <v>150</v>
      </c>
      <c r="AW980" s="14" t="s">
        <v>37</v>
      </c>
      <c r="AX980" s="14" t="s">
        <v>82</v>
      </c>
      <c r="AY980" s="272" t="s">
        <v>143</v>
      </c>
    </row>
    <row r="981" s="1" customFormat="1" ht="38.25" customHeight="1">
      <c r="B981" s="46"/>
      <c r="C981" s="217" t="s">
        <v>1337</v>
      </c>
      <c r="D981" s="217" t="s">
        <v>145</v>
      </c>
      <c r="E981" s="218" t="s">
        <v>1338</v>
      </c>
      <c r="F981" s="219" t="s">
        <v>1339</v>
      </c>
      <c r="G981" s="220" t="s">
        <v>209</v>
      </c>
      <c r="H981" s="221">
        <v>145.5</v>
      </c>
      <c r="I981" s="222"/>
      <c r="J981" s="223">
        <f>ROUND(I981*H981,2)</f>
        <v>0</v>
      </c>
      <c r="K981" s="219" t="s">
        <v>149</v>
      </c>
      <c r="L981" s="72"/>
      <c r="M981" s="224" t="s">
        <v>30</v>
      </c>
      <c r="N981" s="225" t="s">
        <v>45</v>
      </c>
      <c r="O981" s="47"/>
      <c r="P981" s="226">
        <f>O981*H981</f>
        <v>0</v>
      </c>
      <c r="Q981" s="226">
        <v>0</v>
      </c>
      <c r="R981" s="226">
        <f>Q981*H981</f>
        <v>0</v>
      </c>
      <c r="S981" s="226">
        <v>0.00142</v>
      </c>
      <c r="T981" s="227">
        <f>S981*H981</f>
        <v>0.20661000000000002</v>
      </c>
      <c r="AR981" s="24" t="s">
        <v>150</v>
      </c>
      <c r="AT981" s="24" t="s">
        <v>145</v>
      </c>
      <c r="AU981" s="24" t="s">
        <v>84</v>
      </c>
      <c r="AY981" s="24" t="s">
        <v>143</v>
      </c>
      <c r="BE981" s="228">
        <f>IF(N981="základní",J981,0)</f>
        <v>0</v>
      </c>
      <c r="BF981" s="228">
        <f>IF(N981="snížená",J981,0)</f>
        <v>0</v>
      </c>
      <c r="BG981" s="228">
        <f>IF(N981="zákl. přenesená",J981,0)</f>
        <v>0</v>
      </c>
      <c r="BH981" s="228">
        <f>IF(N981="sníž. přenesená",J981,0)</f>
        <v>0</v>
      </c>
      <c r="BI981" s="228">
        <f>IF(N981="nulová",J981,0)</f>
        <v>0</v>
      </c>
      <c r="BJ981" s="24" t="s">
        <v>82</v>
      </c>
      <c r="BK981" s="228">
        <f>ROUND(I981*H981,2)</f>
        <v>0</v>
      </c>
      <c r="BL981" s="24" t="s">
        <v>150</v>
      </c>
      <c r="BM981" s="24" t="s">
        <v>1340</v>
      </c>
    </row>
    <row r="982" s="11" customFormat="1">
      <c r="B982" s="229"/>
      <c r="C982" s="230"/>
      <c r="D982" s="231" t="s">
        <v>152</v>
      </c>
      <c r="E982" s="232" t="s">
        <v>30</v>
      </c>
      <c r="F982" s="233" t="s">
        <v>1341</v>
      </c>
      <c r="G982" s="230"/>
      <c r="H982" s="232" t="s">
        <v>30</v>
      </c>
      <c r="I982" s="234"/>
      <c r="J982" s="230"/>
      <c r="K982" s="230"/>
      <c r="L982" s="235"/>
      <c r="M982" s="236"/>
      <c r="N982" s="237"/>
      <c r="O982" s="237"/>
      <c r="P982" s="237"/>
      <c r="Q982" s="237"/>
      <c r="R982" s="237"/>
      <c r="S982" s="237"/>
      <c r="T982" s="238"/>
      <c r="AT982" s="239" t="s">
        <v>152</v>
      </c>
      <c r="AU982" s="239" t="s">
        <v>84</v>
      </c>
      <c r="AV982" s="11" t="s">
        <v>82</v>
      </c>
      <c r="AW982" s="11" t="s">
        <v>37</v>
      </c>
      <c r="AX982" s="11" t="s">
        <v>74</v>
      </c>
      <c r="AY982" s="239" t="s">
        <v>143</v>
      </c>
    </row>
    <row r="983" s="11" customFormat="1">
      <c r="B983" s="229"/>
      <c r="C983" s="230"/>
      <c r="D983" s="231" t="s">
        <v>152</v>
      </c>
      <c r="E983" s="232" t="s">
        <v>30</v>
      </c>
      <c r="F983" s="233" t="s">
        <v>1342</v>
      </c>
      <c r="G983" s="230"/>
      <c r="H983" s="232" t="s">
        <v>30</v>
      </c>
      <c r="I983" s="234"/>
      <c r="J983" s="230"/>
      <c r="K983" s="230"/>
      <c r="L983" s="235"/>
      <c r="M983" s="236"/>
      <c r="N983" s="237"/>
      <c r="O983" s="237"/>
      <c r="P983" s="237"/>
      <c r="Q983" s="237"/>
      <c r="R983" s="237"/>
      <c r="S983" s="237"/>
      <c r="T983" s="238"/>
      <c r="AT983" s="239" t="s">
        <v>152</v>
      </c>
      <c r="AU983" s="239" t="s">
        <v>84</v>
      </c>
      <c r="AV983" s="11" t="s">
        <v>82</v>
      </c>
      <c r="AW983" s="11" t="s">
        <v>37</v>
      </c>
      <c r="AX983" s="11" t="s">
        <v>74</v>
      </c>
      <c r="AY983" s="239" t="s">
        <v>143</v>
      </c>
    </row>
    <row r="984" s="12" customFormat="1">
      <c r="B984" s="240"/>
      <c r="C984" s="241"/>
      <c r="D984" s="231" t="s">
        <v>152</v>
      </c>
      <c r="E984" s="242" t="s">
        <v>30</v>
      </c>
      <c r="F984" s="243" t="s">
        <v>1343</v>
      </c>
      <c r="G984" s="241"/>
      <c r="H984" s="244">
        <v>145.5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AT984" s="250" t="s">
        <v>152</v>
      </c>
      <c r="AU984" s="250" t="s">
        <v>84</v>
      </c>
      <c r="AV984" s="12" t="s">
        <v>84</v>
      </c>
      <c r="AW984" s="12" t="s">
        <v>37</v>
      </c>
      <c r="AX984" s="12" t="s">
        <v>82</v>
      </c>
      <c r="AY984" s="250" t="s">
        <v>143</v>
      </c>
    </row>
    <row r="985" s="1" customFormat="1" ht="16.5" customHeight="1">
      <c r="B985" s="46"/>
      <c r="C985" s="217" t="s">
        <v>1344</v>
      </c>
      <c r="D985" s="217" t="s">
        <v>145</v>
      </c>
      <c r="E985" s="218" t="s">
        <v>1345</v>
      </c>
      <c r="F985" s="219" t="s">
        <v>1346</v>
      </c>
      <c r="G985" s="220" t="s">
        <v>269</v>
      </c>
      <c r="H985" s="221">
        <v>1</v>
      </c>
      <c r="I985" s="222"/>
      <c r="J985" s="223">
        <f>ROUND(I985*H985,2)</f>
        <v>0</v>
      </c>
      <c r="K985" s="219" t="s">
        <v>30</v>
      </c>
      <c r="L985" s="72"/>
      <c r="M985" s="224" t="s">
        <v>30</v>
      </c>
      <c r="N985" s="225" t="s">
        <v>45</v>
      </c>
      <c r="O985" s="47"/>
      <c r="P985" s="226">
        <f>O985*H985</f>
        <v>0</v>
      </c>
      <c r="Q985" s="226">
        <v>0</v>
      </c>
      <c r="R985" s="226">
        <f>Q985*H985</f>
        <v>0</v>
      </c>
      <c r="S985" s="226">
        <v>0.10000000000000001</v>
      </c>
      <c r="T985" s="227">
        <f>S985*H985</f>
        <v>0.10000000000000001</v>
      </c>
      <c r="AR985" s="24" t="s">
        <v>150</v>
      </c>
      <c r="AT985" s="24" t="s">
        <v>145</v>
      </c>
      <c r="AU985" s="24" t="s">
        <v>84</v>
      </c>
      <c r="AY985" s="24" t="s">
        <v>143</v>
      </c>
      <c r="BE985" s="228">
        <f>IF(N985="základní",J985,0)</f>
        <v>0</v>
      </c>
      <c r="BF985" s="228">
        <f>IF(N985="snížená",J985,0)</f>
        <v>0</v>
      </c>
      <c r="BG985" s="228">
        <f>IF(N985="zákl. přenesená",J985,0)</f>
        <v>0</v>
      </c>
      <c r="BH985" s="228">
        <f>IF(N985="sníž. přenesená",J985,0)</f>
        <v>0</v>
      </c>
      <c r="BI985" s="228">
        <f>IF(N985="nulová",J985,0)</f>
        <v>0</v>
      </c>
      <c r="BJ985" s="24" t="s">
        <v>82</v>
      </c>
      <c r="BK985" s="228">
        <f>ROUND(I985*H985,2)</f>
        <v>0</v>
      </c>
      <c r="BL985" s="24" t="s">
        <v>150</v>
      </c>
      <c r="BM985" s="24" t="s">
        <v>1347</v>
      </c>
    </row>
    <row r="986" s="1" customFormat="1" ht="25.5" customHeight="1">
      <c r="B986" s="46"/>
      <c r="C986" s="217" t="s">
        <v>1348</v>
      </c>
      <c r="D986" s="217" t="s">
        <v>145</v>
      </c>
      <c r="E986" s="218" t="s">
        <v>1349</v>
      </c>
      <c r="F986" s="219" t="s">
        <v>1350</v>
      </c>
      <c r="G986" s="220" t="s">
        <v>321</v>
      </c>
      <c r="H986" s="221">
        <v>10</v>
      </c>
      <c r="I986" s="222"/>
      <c r="J986" s="223">
        <f>ROUND(I986*H986,2)</f>
        <v>0</v>
      </c>
      <c r="K986" s="219" t="s">
        <v>149</v>
      </c>
      <c r="L986" s="72"/>
      <c r="M986" s="224" t="s">
        <v>30</v>
      </c>
      <c r="N986" s="225" t="s">
        <v>45</v>
      </c>
      <c r="O986" s="47"/>
      <c r="P986" s="226">
        <f>O986*H986</f>
        <v>0</v>
      </c>
      <c r="Q986" s="226">
        <v>0</v>
      </c>
      <c r="R986" s="226">
        <f>Q986*H986</f>
        <v>0</v>
      </c>
      <c r="S986" s="226">
        <v>0.00010000000000000001</v>
      </c>
      <c r="T986" s="227">
        <f>S986*H986</f>
        <v>0.001</v>
      </c>
      <c r="AR986" s="24" t="s">
        <v>150</v>
      </c>
      <c r="AT986" s="24" t="s">
        <v>145</v>
      </c>
      <c r="AU986" s="24" t="s">
        <v>84</v>
      </c>
      <c r="AY986" s="24" t="s">
        <v>143</v>
      </c>
      <c r="BE986" s="228">
        <f>IF(N986="základní",J986,0)</f>
        <v>0</v>
      </c>
      <c r="BF986" s="228">
        <f>IF(N986="snížená",J986,0)</f>
        <v>0</v>
      </c>
      <c r="BG986" s="228">
        <f>IF(N986="zákl. přenesená",J986,0)</f>
        <v>0</v>
      </c>
      <c r="BH986" s="228">
        <f>IF(N986="sníž. přenesená",J986,0)</f>
        <v>0</v>
      </c>
      <c r="BI986" s="228">
        <f>IF(N986="nulová",J986,0)</f>
        <v>0</v>
      </c>
      <c r="BJ986" s="24" t="s">
        <v>82</v>
      </c>
      <c r="BK986" s="228">
        <f>ROUND(I986*H986,2)</f>
        <v>0</v>
      </c>
      <c r="BL986" s="24" t="s">
        <v>150</v>
      </c>
      <c r="BM986" s="24" t="s">
        <v>1351</v>
      </c>
    </row>
    <row r="987" s="11" customFormat="1">
      <c r="B987" s="229"/>
      <c r="C987" s="230"/>
      <c r="D987" s="231" t="s">
        <v>152</v>
      </c>
      <c r="E987" s="232" t="s">
        <v>30</v>
      </c>
      <c r="F987" s="233" t="s">
        <v>1352</v>
      </c>
      <c r="G987" s="230"/>
      <c r="H987" s="232" t="s">
        <v>30</v>
      </c>
      <c r="I987" s="234"/>
      <c r="J987" s="230"/>
      <c r="K987" s="230"/>
      <c r="L987" s="235"/>
      <c r="M987" s="236"/>
      <c r="N987" s="237"/>
      <c r="O987" s="237"/>
      <c r="P987" s="237"/>
      <c r="Q987" s="237"/>
      <c r="R987" s="237"/>
      <c r="S987" s="237"/>
      <c r="T987" s="238"/>
      <c r="AT987" s="239" t="s">
        <v>152</v>
      </c>
      <c r="AU987" s="239" t="s">
        <v>84</v>
      </c>
      <c r="AV987" s="11" t="s">
        <v>82</v>
      </c>
      <c r="AW987" s="11" t="s">
        <v>37</v>
      </c>
      <c r="AX987" s="11" t="s">
        <v>74</v>
      </c>
      <c r="AY987" s="239" t="s">
        <v>143</v>
      </c>
    </row>
    <row r="988" s="12" customFormat="1">
      <c r="B988" s="240"/>
      <c r="C988" s="241"/>
      <c r="D988" s="231" t="s">
        <v>152</v>
      </c>
      <c r="E988" s="242" t="s">
        <v>30</v>
      </c>
      <c r="F988" s="243" t="s">
        <v>214</v>
      </c>
      <c r="G988" s="241"/>
      <c r="H988" s="244">
        <v>9</v>
      </c>
      <c r="I988" s="245"/>
      <c r="J988" s="241"/>
      <c r="K988" s="241"/>
      <c r="L988" s="246"/>
      <c r="M988" s="247"/>
      <c r="N988" s="248"/>
      <c r="O988" s="248"/>
      <c r="P988" s="248"/>
      <c r="Q988" s="248"/>
      <c r="R988" s="248"/>
      <c r="S988" s="248"/>
      <c r="T988" s="249"/>
      <c r="AT988" s="250" t="s">
        <v>152</v>
      </c>
      <c r="AU988" s="250" t="s">
        <v>84</v>
      </c>
      <c r="AV988" s="12" t="s">
        <v>84</v>
      </c>
      <c r="AW988" s="12" t="s">
        <v>37</v>
      </c>
      <c r="AX988" s="12" t="s">
        <v>74</v>
      </c>
      <c r="AY988" s="250" t="s">
        <v>143</v>
      </c>
    </row>
    <row r="989" s="11" customFormat="1">
      <c r="B989" s="229"/>
      <c r="C989" s="230"/>
      <c r="D989" s="231" t="s">
        <v>152</v>
      </c>
      <c r="E989" s="232" t="s">
        <v>30</v>
      </c>
      <c r="F989" s="233" t="s">
        <v>1353</v>
      </c>
      <c r="G989" s="230"/>
      <c r="H989" s="232" t="s">
        <v>30</v>
      </c>
      <c r="I989" s="234"/>
      <c r="J989" s="230"/>
      <c r="K989" s="230"/>
      <c r="L989" s="235"/>
      <c r="M989" s="236"/>
      <c r="N989" s="237"/>
      <c r="O989" s="237"/>
      <c r="P989" s="237"/>
      <c r="Q989" s="237"/>
      <c r="R989" s="237"/>
      <c r="S989" s="237"/>
      <c r="T989" s="238"/>
      <c r="AT989" s="239" t="s">
        <v>152</v>
      </c>
      <c r="AU989" s="239" t="s">
        <v>84</v>
      </c>
      <c r="AV989" s="11" t="s">
        <v>82</v>
      </c>
      <c r="AW989" s="11" t="s">
        <v>37</v>
      </c>
      <c r="AX989" s="11" t="s">
        <v>74</v>
      </c>
      <c r="AY989" s="239" t="s">
        <v>143</v>
      </c>
    </row>
    <row r="990" s="12" customFormat="1">
      <c r="B990" s="240"/>
      <c r="C990" s="241"/>
      <c r="D990" s="231" t="s">
        <v>152</v>
      </c>
      <c r="E990" s="242" t="s">
        <v>30</v>
      </c>
      <c r="F990" s="243" t="s">
        <v>82</v>
      </c>
      <c r="G990" s="241"/>
      <c r="H990" s="244">
        <v>1</v>
      </c>
      <c r="I990" s="245"/>
      <c r="J990" s="241"/>
      <c r="K990" s="241"/>
      <c r="L990" s="246"/>
      <c r="M990" s="247"/>
      <c r="N990" s="248"/>
      <c r="O990" s="248"/>
      <c r="P990" s="248"/>
      <c r="Q990" s="248"/>
      <c r="R990" s="248"/>
      <c r="S990" s="248"/>
      <c r="T990" s="249"/>
      <c r="AT990" s="250" t="s">
        <v>152</v>
      </c>
      <c r="AU990" s="250" t="s">
        <v>84</v>
      </c>
      <c r="AV990" s="12" t="s">
        <v>84</v>
      </c>
      <c r="AW990" s="12" t="s">
        <v>37</v>
      </c>
      <c r="AX990" s="12" t="s">
        <v>74</v>
      </c>
      <c r="AY990" s="250" t="s">
        <v>143</v>
      </c>
    </row>
    <row r="991" s="14" customFormat="1">
      <c r="B991" s="262"/>
      <c r="C991" s="263"/>
      <c r="D991" s="231" t="s">
        <v>152</v>
      </c>
      <c r="E991" s="264" t="s">
        <v>30</v>
      </c>
      <c r="F991" s="265" t="s">
        <v>187</v>
      </c>
      <c r="G991" s="263"/>
      <c r="H991" s="266">
        <v>10</v>
      </c>
      <c r="I991" s="267"/>
      <c r="J991" s="263"/>
      <c r="K991" s="263"/>
      <c r="L991" s="268"/>
      <c r="M991" s="269"/>
      <c r="N991" s="270"/>
      <c r="O991" s="270"/>
      <c r="P991" s="270"/>
      <c r="Q991" s="270"/>
      <c r="R991" s="270"/>
      <c r="S991" s="270"/>
      <c r="T991" s="271"/>
      <c r="AT991" s="272" t="s">
        <v>152</v>
      </c>
      <c r="AU991" s="272" t="s">
        <v>84</v>
      </c>
      <c r="AV991" s="14" t="s">
        <v>150</v>
      </c>
      <c r="AW991" s="14" t="s">
        <v>37</v>
      </c>
      <c r="AX991" s="14" t="s">
        <v>82</v>
      </c>
      <c r="AY991" s="272" t="s">
        <v>143</v>
      </c>
    </row>
    <row r="992" s="1" customFormat="1" ht="25.5" customHeight="1">
      <c r="B992" s="46"/>
      <c r="C992" s="217" t="s">
        <v>1354</v>
      </c>
      <c r="D992" s="217" t="s">
        <v>145</v>
      </c>
      <c r="E992" s="218" t="s">
        <v>1355</v>
      </c>
      <c r="F992" s="219" t="s">
        <v>1356</v>
      </c>
      <c r="G992" s="220" t="s">
        <v>321</v>
      </c>
      <c r="H992" s="221">
        <v>1</v>
      </c>
      <c r="I992" s="222"/>
      <c r="J992" s="223">
        <f>ROUND(I992*H992,2)</f>
        <v>0</v>
      </c>
      <c r="K992" s="219" t="s">
        <v>149</v>
      </c>
      <c r="L992" s="72"/>
      <c r="M992" s="224" t="s">
        <v>30</v>
      </c>
      <c r="N992" s="225" t="s">
        <v>45</v>
      </c>
      <c r="O992" s="47"/>
      <c r="P992" s="226">
        <f>O992*H992</f>
        <v>0</v>
      </c>
      <c r="Q992" s="226">
        <v>0</v>
      </c>
      <c r="R992" s="226">
        <f>Q992*H992</f>
        <v>0</v>
      </c>
      <c r="S992" s="226">
        <v>0.00014999999999999999</v>
      </c>
      <c r="T992" s="227">
        <f>S992*H992</f>
        <v>0.00014999999999999999</v>
      </c>
      <c r="AR992" s="24" t="s">
        <v>150</v>
      </c>
      <c r="AT992" s="24" t="s">
        <v>145</v>
      </c>
      <c r="AU992" s="24" t="s">
        <v>84</v>
      </c>
      <c r="AY992" s="24" t="s">
        <v>143</v>
      </c>
      <c r="BE992" s="228">
        <f>IF(N992="základní",J992,0)</f>
        <v>0</v>
      </c>
      <c r="BF992" s="228">
        <f>IF(N992="snížená",J992,0)</f>
        <v>0</v>
      </c>
      <c r="BG992" s="228">
        <f>IF(N992="zákl. přenesená",J992,0)</f>
        <v>0</v>
      </c>
      <c r="BH992" s="228">
        <f>IF(N992="sníž. přenesená",J992,0)</f>
        <v>0</v>
      </c>
      <c r="BI992" s="228">
        <f>IF(N992="nulová",J992,0)</f>
        <v>0</v>
      </c>
      <c r="BJ992" s="24" t="s">
        <v>82</v>
      </c>
      <c r="BK992" s="228">
        <f>ROUND(I992*H992,2)</f>
        <v>0</v>
      </c>
      <c r="BL992" s="24" t="s">
        <v>150</v>
      </c>
      <c r="BM992" s="24" t="s">
        <v>1357</v>
      </c>
    </row>
    <row r="993" s="11" customFormat="1">
      <c r="B993" s="229"/>
      <c r="C993" s="230"/>
      <c r="D993" s="231" t="s">
        <v>152</v>
      </c>
      <c r="E993" s="232" t="s">
        <v>30</v>
      </c>
      <c r="F993" s="233" t="s">
        <v>1358</v>
      </c>
      <c r="G993" s="230"/>
      <c r="H993" s="232" t="s">
        <v>30</v>
      </c>
      <c r="I993" s="234"/>
      <c r="J993" s="230"/>
      <c r="K993" s="230"/>
      <c r="L993" s="235"/>
      <c r="M993" s="236"/>
      <c r="N993" s="237"/>
      <c r="O993" s="237"/>
      <c r="P993" s="237"/>
      <c r="Q993" s="237"/>
      <c r="R993" s="237"/>
      <c r="S993" s="237"/>
      <c r="T993" s="238"/>
      <c r="AT993" s="239" t="s">
        <v>152</v>
      </c>
      <c r="AU993" s="239" t="s">
        <v>84</v>
      </c>
      <c r="AV993" s="11" t="s">
        <v>82</v>
      </c>
      <c r="AW993" s="11" t="s">
        <v>37</v>
      </c>
      <c r="AX993" s="11" t="s">
        <v>74</v>
      </c>
      <c r="AY993" s="239" t="s">
        <v>143</v>
      </c>
    </row>
    <row r="994" s="12" customFormat="1">
      <c r="B994" s="240"/>
      <c r="C994" s="241"/>
      <c r="D994" s="231" t="s">
        <v>152</v>
      </c>
      <c r="E994" s="242" t="s">
        <v>30</v>
      </c>
      <c r="F994" s="243" t="s">
        <v>82</v>
      </c>
      <c r="G994" s="241"/>
      <c r="H994" s="244">
        <v>1</v>
      </c>
      <c r="I994" s="245"/>
      <c r="J994" s="241"/>
      <c r="K994" s="241"/>
      <c r="L994" s="246"/>
      <c r="M994" s="247"/>
      <c r="N994" s="248"/>
      <c r="O994" s="248"/>
      <c r="P994" s="248"/>
      <c r="Q994" s="248"/>
      <c r="R994" s="248"/>
      <c r="S994" s="248"/>
      <c r="T994" s="249"/>
      <c r="AT994" s="250" t="s">
        <v>152</v>
      </c>
      <c r="AU994" s="250" t="s">
        <v>84</v>
      </c>
      <c r="AV994" s="12" t="s">
        <v>84</v>
      </c>
      <c r="AW994" s="12" t="s">
        <v>37</v>
      </c>
      <c r="AX994" s="12" t="s">
        <v>82</v>
      </c>
      <c r="AY994" s="250" t="s">
        <v>143</v>
      </c>
    </row>
    <row r="995" s="1" customFormat="1" ht="16.5" customHeight="1">
      <c r="B995" s="46"/>
      <c r="C995" s="217" t="s">
        <v>1359</v>
      </c>
      <c r="D995" s="217" t="s">
        <v>145</v>
      </c>
      <c r="E995" s="218" t="s">
        <v>1360</v>
      </c>
      <c r="F995" s="219" t="s">
        <v>1361</v>
      </c>
      <c r="G995" s="220" t="s">
        <v>321</v>
      </c>
      <c r="H995" s="221">
        <v>2</v>
      </c>
      <c r="I995" s="222"/>
      <c r="J995" s="223">
        <f>ROUND(I995*H995,2)</f>
        <v>0</v>
      </c>
      <c r="K995" s="219" t="s">
        <v>149</v>
      </c>
      <c r="L995" s="72"/>
      <c r="M995" s="224" t="s">
        <v>30</v>
      </c>
      <c r="N995" s="225" t="s">
        <v>45</v>
      </c>
      <c r="O995" s="47"/>
      <c r="P995" s="226">
        <f>O995*H995</f>
        <v>0</v>
      </c>
      <c r="Q995" s="226">
        <v>0</v>
      </c>
      <c r="R995" s="226">
        <f>Q995*H995</f>
        <v>0</v>
      </c>
      <c r="S995" s="226">
        <v>0.00020000000000000001</v>
      </c>
      <c r="T995" s="227">
        <f>S995*H995</f>
        <v>0.00040000000000000002</v>
      </c>
      <c r="AR995" s="24" t="s">
        <v>150</v>
      </c>
      <c r="AT995" s="24" t="s">
        <v>145</v>
      </c>
      <c r="AU995" s="24" t="s">
        <v>84</v>
      </c>
      <c r="AY995" s="24" t="s">
        <v>143</v>
      </c>
      <c r="BE995" s="228">
        <f>IF(N995="základní",J995,0)</f>
        <v>0</v>
      </c>
      <c r="BF995" s="228">
        <f>IF(N995="snížená",J995,0)</f>
        <v>0</v>
      </c>
      <c r="BG995" s="228">
        <f>IF(N995="zákl. přenesená",J995,0)</f>
        <v>0</v>
      </c>
      <c r="BH995" s="228">
        <f>IF(N995="sníž. přenesená",J995,0)</f>
        <v>0</v>
      </c>
      <c r="BI995" s="228">
        <f>IF(N995="nulová",J995,0)</f>
        <v>0</v>
      </c>
      <c r="BJ995" s="24" t="s">
        <v>82</v>
      </c>
      <c r="BK995" s="228">
        <f>ROUND(I995*H995,2)</f>
        <v>0</v>
      </c>
      <c r="BL995" s="24" t="s">
        <v>150</v>
      </c>
      <c r="BM995" s="24" t="s">
        <v>1362</v>
      </c>
    </row>
    <row r="996" s="11" customFormat="1">
      <c r="B996" s="229"/>
      <c r="C996" s="230"/>
      <c r="D996" s="231" t="s">
        <v>152</v>
      </c>
      <c r="E996" s="232" t="s">
        <v>30</v>
      </c>
      <c r="F996" s="233" t="s">
        <v>1363</v>
      </c>
      <c r="G996" s="230"/>
      <c r="H996" s="232" t="s">
        <v>30</v>
      </c>
      <c r="I996" s="234"/>
      <c r="J996" s="230"/>
      <c r="K996" s="230"/>
      <c r="L996" s="235"/>
      <c r="M996" s="236"/>
      <c r="N996" s="237"/>
      <c r="O996" s="237"/>
      <c r="P996" s="237"/>
      <c r="Q996" s="237"/>
      <c r="R996" s="237"/>
      <c r="S996" s="237"/>
      <c r="T996" s="238"/>
      <c r="AT996" s="239" t="s">
        <v>152</v>
      </c>
      <c r="AU996" s="239" t="s">
        <v>84</v>
      </c>
      <c r="AV996" s="11" t="s">
        <v>82</v>
      </c>
      <c r="AW996" s="11" t="s">
        <v>37</v>
      </c>
      <c r="AX996" s="11" t="s">
        <v>74</v>
      </c>
      <c r="AY996" s="239" t="s">
        <v>143</v>
      </c>
    </row>
    <row r="997" s="12" customFormat="1">
      <c r="B997" s="240"/>
      <c r="C997" s="241"/>
      <c r="D997" s="231" t="s">
        <v>152</v>
      </c>
      <c r="E997" s="242" t="s">
        <v>30</v>
      </c>
      <c r="F997" s="243" t="s">
        <v>84</v>
      </c>
      <c r="G997" s="241"/>
      <c r="H997" s="244">
        <v>2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AT997" s="250" t="s">
        <v>152</v>
      </c>
      <c r="AU997" s="250" t="s">
        <v>84</v>
      </c>
      <c r="AV997" s="12" t="s">
        <v>84</v>
      </c>
      <c r="AW997" s="12" t="s">
        <v>37</v>
      </c>
      <c r="AX997" s="12" t="s">
        <v>82</v>
      </c>
      <c r="AY997" s="250" t="s">
        <v>143</v>
      </c>
    </row>
    <row r="998" s="1" customFormat="1" ht="25.5" customHeight="1">
      <c r="B998" s="46"/>
      <c r="C998" s="217" t="s">
        <v>1364</v>
      </c>
      <c r="D998" s="217" t="s">
        <v>145</v>
      </c>
      <c r="E998" s="218" t="s">
        <v>1365</v>
      </c>
      <c r="F998" s="219" t="s">
        <v>1366</v>
      </c>
      <c r="G998" s="220" t="s">
        <v>321</v>
      </c>
      <c r="H998" s="221">
        <v>6</v>
      </c>
      <c r="I998" s="222"/>
      <c r="J998" s="223">
        <f>ROUND(I998*H998,2)</f>
        <v>0</v>
      </c>
      <c r="K998" s="219" t="s">
        <v>149</v>
      </c>
      <c r="L998" s="72"/>
      <c r="M998" s="224" t="s">
        <v>30</v>
      </c>
      <c r="N998" s="225" t="s">
        <v>45</v>
      </c>
      <c r="O998" s="47"/>
      <c r="P998" s="226">
        <f>O998*H998</f>
        <v>0</v>
      </c>
      <c r="Q998" s="226">
        <v>0</v>
      </c>
      <c r="R998" s="226">
        <f>Q998*H998</f>
        <v>0</v>
      </c>
      <c r="S998" s="226">
        <v>0.0025000000000000001</v>
      </c>
      <c r="T998" s="227">
        <f>S998*H998</f>
        <v>0.014999999999999999</v>
      </c>
      <c r="AR998" s="24" t="s">
        <v>150</v>
      </c>
      <c r="AT998" s="24" t="s">
        <v>145</v>
      </c>
      <c r="AU998" s="24" t="s">
        <v>84</v>
      </c>
      <c r="AY998" s="24" t="s">
        <v>143</v>
      </c>
      <c r="BE998" s="228">
        <f>IF(N998="základní",J998,0)</f>
        <v>0</v>
      </c>
      <c r="BF998" s="228">
        <f>IF(N998="snížená",J998,0)</f>
        <v>0</v>
      </c>
      <c r="BG998" s="228">
        <f>IF(N998="zákl. přenesená",J998,0)</f>
        <v>0</v>
      </c>
      <c r="BH998" s="228">
        <f>IF(N998="sníž. přenesená",J998,0)</f>
        <v>0</v>
      </c>
      <c r="BI998" s="228">
        <f>IF(N998="nulová",J998,0)</f>
        <v>0</v>
      </c>
      <c r="BJ998" s="24" t="s">
        <v>82</v>
      </c>
      <c r="BK998" s="228">
        <f>ROUND(I998*H998,2)</f>
        <v>0</v>
      </c>
      <c r="BL998" s="24" t="s">
        <v>150</v>
      </c>
      <c r="BM998" s="24" t="s">
        <v>1367</v>
      </c>
    </row>
    <row r="999" s="11" customFormat="1">
      <c r="B999" s="229"/>
      <c r="C999" s="230"/>
      <c r="D999" s="231" t="s">
        <v>152</v>
      </c>
      <c r="E999" s="232" t="s">
        <v>30</v>
      </c>
      <c r="F999" s="233" t="s">
        <v>1363</v>
      </c>
      <c r="G999" s="230"/>
      <c r="H999" s="232" t="s">
        <v>30</v>
      </c>
      <c r="I999" s="234"/>
      <c r="J999" s="230"/>
      <c r="K999" s="230"/>
      <c r="L999" s="235"/>
      <c r="M999" s="236"/>
      <c r="N999" s="237"/>
      <c r="O999" s="237"/>
      <c r="P999" s="237"/>
      <c r="Q999" s="237"/>
      <c r="R999" s="237"/>
      <c r="S999" s="237"/>
      <c r="T999" s="238"/>
      <c r="AT999" s="239" t="s">
        <v>152</v>
      </c>
      <c r="AU999" s="239" t="s">
        <v>84</v>
      </c>
      <c r="AV999" s="11" t="s">
        <v>82</v>
      </c>
      <c r="AW999" s="11" t="s">
        <v>37</v>
      </c>
      <c r="AX999" s="11" t="s">
        <v>74</v>
      </c>
      <c r="AY999" s="239" t="s">
        <v>143</v>
      </c>
    </row>
    <row r="1000" s="12" customFormat="1">
      <c r="B1000" s="240"/>
      <c r="C1000" s="241"/>
      <c r="D1000" s="231" t="s">
        <v>152</v>
      </c>
      <c r="E1000" s="242" t="s">
        <v>30</v>
      </c>
      <c r="F1000" s="243" t="s">
        <v>84</v>
      </c>
      <c r="G1000" s="241"/>
      <c r="H1000" s="244">
        <v>2</v>
      </c>
      <c r="I1000" s="245"/>
      <c r="J1000" s="241"/>
      <c r="K1000" s="241"/>
      <c r="L1000" s="246"/>
      <c r="M1000" s="247"/>
      <c r="N1000" s="248"/>
      <c r="O1000" s="248"/>
      <c r="P1000" s="248"/>
      <c r="Q1000" s="248"/>
      <c r="R1000" s="248"/>
      <c r="S1000" s="248"/>
      <c r="T1000" s="249"/>
      <c r="AT1000" s="250" t="s">
        <v>152</v>
      </c>
      <c r="AU1000" s="250" t="s">
        <v>84</v>
      </c>
      <c r="AV1000" s="12" t="s">
        <v>84</v>
      </c>
      <c r="AW1000" s="12" t="s">
        <v>37</v>
      </c>
      <c r="AX1000" s="12" t="s">
        <v>74</v>
      </c>
      <c r="AY1000" s="250" t="s">
        <v>143</v>
      </c>
    </row>
    <row r="1001" s="11" customFormat="1">
      <c r="B1001" s="229"/>
      <c r="C1001" s="230"/>
      <c r="D1001" s="231" t="s">
        <v>152</v>
      </c>
      <c r="E1001" s="232" t="s">
        <v>30</v>
      </c>
      <c r="F1001" s="233" t="s">
        <v>1368</v>
      </c>
      <c r="G1001" s="230"/>
      <c r="H1001" s="232" t="s">
        <v>30</v>
      </c>
      <c r="I1001" s="234"/>
      <c r="J1001" s="230"/>
      <c r="K1001" s="230"/>
      <c r="L1001" s="235"/>
      <c r="M1001" s="236"/>
      <c r="N1001" s="237"/>
      <c r="O1001" s="237"/>
      <c r="P1001" s="237"/>
      <c r="Q1001" s="237"/>
      <c r="R1001" s="237"/>
      <c r="S1001" s="237"/>
      <c r="T1001" s="238"/>
      <c r="AT1001" s="239" t="s">
        <v>152</v>
      </c>
      <c r="AU1001" s="239" t="s">
        <v>84</v>
      </c>
      <c r="AV1001" s="11" t="s">
        <v>82</v>
      </c>
      <c r="AW1001" s="11" t="s">
        <v>37</v>
      </c>
      <c r="AX1001" s="11" t="s">
        <v>74</v>
      </c>
      <c r="AY1001" s="239" t="s">
        <v>143</v>
      </c>
    </row>
    <row r="1002" s="12" customFormat="1">
      <c r="B1002" s="240"/>
      <c r="C1002" s="241"/>
      <c r="D1002" s="231" t="s">
        <v>152</v>
      </c>
      <c r="E1002" s="242" t="s">
        <v>30</v>
      </c>
      <c r="F1002" s="243" t="s">
        <v>150</v>
      </c>
      <c r="G1002" s="241"/>
      <c r="H1002" s="244">
        <v>4</v>
      </c>
      <c r="I1002" s="245"/>
      <c r="J1002" s="241"/>
      <c r="K1002" s="241"/>
      <c r="L1002" s="246"/>
      <c r="M1002" s="247"/>
      <c r="N1002" s="248"/>
      <c r="O1002" s="248"/>
      <c r="P1002" s="248"/>
      <c r="Q1002" s="248"/>
      <c r="R1002" s="248"/>
      <c r="S1002" s="248"/>
      <c r="T1002" s="249"/>
      <c r="AT1002" s="250" t="s">
        <v>152</v>
      </c>
      <c r="AU1002" s="250" t="s">
        <v>84</v>
      </c>
      <c r="AV1002" s="12" t="s">
        <v>84</v>
      </c>
      <c r="AW1002" s="12" t="s">
        <v>37</v>
      </c>
      <c r="AX1002" s="12" t="s">
        <v>74</v>
      </c>
      <c r="AY1002" s="250" t="s">
        <v>143</v>
      </c>
    </row>
    <row r="1003" s="14" customFormat="1">
      <c r="B1003" s="262"/>
      <c r="C1003" s="263"/>
      <c r="D1003" s="231" t="s">
        <v>152</v>
      </c>
      <c r="E1003" s="264" t="s">
        <v>30</v>
      </c>
      <c r="F1003" s="265" t="s">
        <v>187</v>
      </c>
      <c r="G1003" s="263"/>
      <c r="H1003" s="266">
        <v>6</v>
      </c>
      <c r="I1003" s="267"/>
      <c r="J1003" s="263"/>
      <c r="K1003" s="263"/>
      <c r="L1003" s="268"/>
      <c r="M1003" s="269"/>
      <c r="N1003" s="270"/>
      <c r="O1003" s="270"/>
      <c r="P1003" s="270"/>
      <c r="Q1003" s="270"/>
      <c r="R1003" s="270"/>
      <c r="S1003" s="270"/>
      <c r="T1003" s="271"/>
      <c r="AT1003" s="272" t="s">
        <v>152</v>
      </c>
      <c r="AU1003" s="272" t="s">
        <v>84</v>
      </c>
      <c r="AV1003" s="14" t="s">
        <v>150</v>
      </c>
      <c r="AW1003" s="14" t="s">
        <v>37</v>
      </c>
      <c r="AX1003" s="14" t="s">
        <v>82</v>
      </c>
      <c r="AY1003" s="272" t="s">
        <v>143</v>
      </c>
    </row>
    <row r="1004" s="1" customFormat="1" ht="16.5" customHeight="1">
      <c r="B1004" s="46"/>
      <c r="C1004" s="217" t="s">
        <v>1369</v>
      </c>
      <c r="D1004" s="217" t="s">
        <v>145</v>
      </c>
      <c r="E1004" s="218" t="s">
        <v>1370</v>
      </c>
      <c r="F1004" s="219" t="s">
        <v>1371</v>
      </c>
      <c r="G1004" s="220" t="s">
        <v>247</v>
      </c>
      <c r="H1004" s="221">
        <v>169</v>
      </c>
      <c r="I1004" s="222"/>
      <c r="J1004" s="223">
        <f>ROUND(I1004*H1004,2)</f>
        <v>0</v>
      </c>
      <c r="K1004" s="219" t="s">
        <v>149</v>
      </c>
      <c r="L1004" s="72"/>
      <c r="M1004" s="224" t="s">
        <v>30</v>
      </c>
      <c r="N1004" s="225" t="s">
        <v>45</v>
      </c>
      <c r="O1004" s="47"/>
      <c r="P1004" s="226">
        <f>O1004*H1004</f>
        <v>0</v>
      </c>
      <c r="Q1004" s="226">
        <v>0</v>
      </c>
      <c r="R1004" s="226">
        <f>Q1004*H1004</f>
        <v>0</v>
      </c>
      <c r="S1004" s="226">
        <v>0.00167</v>
      </c>
      <c r="T1004" s="227">
        <f>S1004*H1004</f>
        <v>0.28222999999999998</v>
      </c>
      <c r="AR1004" s="24" t="s">
        <v>150</v>
      </c>
      <c r="AT1004" s="24" t="s">
        <v>145</v>
      </c>
      <c r="AU1004" s="24" t="s">
        <v>84</v>
      </c>
      <c r="AY1004" s="24" t="s">
        <v>143</v>
      </c>
      <c r="BE1004" s="228">
        <f>IF(N1004="základní",J1004,0)</f>
        <v>0</v>
      </c>
      <c r="BF1004" s="228">
        <f>IF(N1004="snížená",J1004,0)</f>
        <v>0</v>
      </c>
      <c r="BG1004" s="228">
        <f>IF(N1004="zákl. přenesená",J1004,0)</f>
        <v>0</v>
      </c>
      <c r="BH1004" s="228">
        <f>IF(N1004="sníž. přenesená",J1004,0)</f>
        <v>0</v>
      </c>
      <c r="BI1004" s="228">
        <f>IF(N1004="nulová",J1004,0)</f>
        <v>0</v>
      </c>
      <c r="BJ1004" s="24" t="s">
        <v>82</v>
      </c>
      <c r="BK1004" s="228">
        <f>ROUND(I1004*H1004,2)</f>
        <v>0</v>
      </c>
      <c r="BL1004" s="24" t="s">
        <v>150</v>
      </c>
      <c r="BM1004" s="24" t="s">
        <v>1372</v>
      </c>
    </row>
    <row r="1005" s="12" customFormat="1">
      <c r="B1005" s="240"/>
      <c r="C1005" s="241"/>
      <c r="D1005" s="231" t="s">
        <v>152</v>
      </c>
      <c r="E1005" s="242" t="s">
        <v>30</v>
      </c>
      <c r="F1005" s="243" t="s">
        <v>1373</v>
      </c>
      <c r="G1005" s="241"/>
      <c r="H1005" s="244">
        <v>121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AT1005" s="250" t="s">
        <v>152</v>
      </c>
      <c r="AU1005" s="250" t="s">
        <v>84</v>
      </c>
      <c r="AV1005" s="12" t="s">
        <v>84</v>
      </c>
      <c r="AW1005" s="12" t="s">
        <v>37</v>
      </c>
      <c r="AX1005" s="12" t="s">
        <v>74</v>
      </c>
      <c r="AY1005" s="250" t="s">
        <v>143</v>
      </c>
    </row>
    <row r="1006" s="12" customFormat="1">
      <c r="B1006" s="240"/>
      <c r="C1006" s="241"/>
      <c r="D1006" s="231" t="s">
        <v>152</v>
      </c>
      <c r="E1006" s="242" t="s">
        <v>30</v>
      </c>
      <c r="F1006" s="243" t="s">
        <v>1374</v>
      </c>
      <c r="G1006" s="241"/>
      <c r="H1006" s="244">
        <v>35.350000000000001</v>
      </c>
      <c r="I1006" s="245"/>
      <c r="J1006" s="241"/>
      <c r="K1006" s="241"/>
      <c r="L1006" s="246"/>
      <c r="M1006" s="247"/>
      <c r="N1006" s="248"/>
      <c r="O1006" s="248"/>
      <c r="P1006" s="248"/>
      <c r="Q1006" s="248"/>
      <c r="R1006" s="248"/>
      <c r="S1006" s="248"/>
      <c r="T1006" s="249"/>
      <c r="AT1006" s="250" t="s">
        <v>152</v>
      </c>
      <c r="AU1006" s="250" t="s">
        <v>84</v>
      </c>
      <c r="AV1006" s="12" t="s">
        <v>84</v>
      </c>
      <c r="AW1006" s="12" t="s">
        <v>37</v>
      </c>
      <c r="AX1006" s="12" t="s">
        <v>74</v>
      </c>
      <c r="AY1006" s="250" t="s">
        <v>143</v>
      </c>
    </row>
    <row r="1007" s="12" customFormat="1">
      <c r="B1007" s="240"/>
      <c r="C1007" s="241"/>
      <c r="D1007" s="231" t="s">
        <v>152</v>
      </c>
      <c r="E1007" s="242" t="s">
        <v>30</v>
      </c>
      <c r="F1007" s="243" t="s">
        <v>761</v>
      </c>
      <c r="G1007" s="241"/>
      <c r="H1007" s="244">
        <v>3.75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AT1007" s="250" t="s">
        <v>152</v>
      </c>
      <c r="AU1007" s="250" t="s">
        <v>84</v>
      </c>
      <c r="AV1007" s="12" t="s">
        <v>84</v>
      </c>
      <c r="AW1007" s="12" t="s">
        <v>37</v>
      </c>
      <c r="AX1007" s="12" t="s">
        <v>74</v>
      </c>
      <c r="AY1007" s="250" t="s">
        <v>143</v>
      </c>
    </row>
    <row r="1008" s="12" customFormat="1">
      <c r="B1008" s="240"/>
      <c r="C1008" s="241"/>
      <c r="D1008" s="231" t="s">
        <v>152</v>
      </c>
      <c r="E1008" s="242" t="s">
        <v>30</v>
      </c>
      <c r="F1008" s="243" t="s">
        <v>1375</v>
      </c>
      <c r="G1008" s="241"/>
      <c r="H1008" s="244">
        <v>8.9000000000000004</v>
      </c>
      <c r="I1008" s="245"/>
      <c r="J1008" s="241"/>
      <c r="K1008" s="241"/>
      <c r="L1008" s="246"/>
      <c r="M1008" s="247"/>
      <c r="N1008" s="248"/>
      <c r="O1008" s="248"/>
      <c r="P1008" s="248"/>
      <c r="Q1008" s="248"/>
      <c r="R1008" s="248"/>
      <c r="S1008" s="248"/>
      <c r="T1008" s="249"/>
      <c r="AT1008" s="250" t="s">
        <v>152</v>
      </c>
      <c r="AU1008" s="250" t="s">
        <v>84</v>
      </c>
      <c r="AV1008" s="12" t="s">
        <v>84</v>
      </c>
      <c r="AW1008" s="12" t="s">
        <v>37</v>
      </c>
      <c r="AX1008" s="12" t="s">
        <v>74</v>
      </c>
      <c r="AY1008" s="250" t="s">
        <v>143</v>
      </c>
    </row>
    <row r="1009" s="14" customFormat="1">
      <c r="B1009" s="262"/>
      <c r="C1009" s="263"/>
      <c r="D1009" s="231" t="s">
        <v>152</v>
      </c>
      <c r="E1009" s="264" t="s">
        <v>30</v>
      </c>
      <c r="F1009" s="265" t="s">
        <v>187</v>
      </c>
      <c r="G1009" s="263"/>
      <c r="H1009" s="266">
        <v>169</v>
      </c>
      <c r="I1009" s="267"/>
      <c r="J1009" s="263"/>
      <c r="K1009" s="263"/>
      <c r="L1009" s="268"/>
      <c r="M1009" s="269"/>
      <c r="N1009" s="270"/>
      <c r="O1009" s="270"/>
      <c r="P1009" s="270"/>
      <c r="Q1009" s="270"/>
      <c r="R1009" s="270"/>
      <c r="S1009" s="270"/>
      <c r="T1009" s="271"/>
      <c r="AT1009" s="272" t="s">
        <v>152</v>
      </c>
      <c r="AU1009" s="272" t="s">
        <v>84</v>
      </c>
      <c r="AV1009" s="14" t="s">
        <v>150</v>
      </c>
      <c r="AW1009" s="14" t="s">
        <v>37</v>
      </c>
      <c r="AX1009" s="14" t="s">
        <v>82</v>
      </c>
      <c r="AY1009" s="272" t="s">
        <v>143</v>
      </c>
    </row>
    <row r="1010" s="1" customFormat="1" ht="25.5" customHeight="1">
      <c r="B1010" s="46"/>
      <c r="C1010" s="217" t="s">
        <v>1376</v>
      </c>
      <c r="D1010" s="217" t="s">
        <v>145</v>
      </c>
      <c r="E1010" s="218" t="s">
        <v>1377</v>
      </c>
      <c r="F1010" s="219" t="s">
        <v>1378</v>
      </c>
      <c r="G1010" s="220" t="s">
        <v>247</v>
      </c>
      <c r="H1010" s="221">
        <v>306</v>
      </c>
      <c r="I1010" s="222"/>
      <c r="J1010" s="223">
        <f>ROUND(I1010*H1010,2)</f>
        <v>0</v>
      </c>
      <c r="K1010" s="219" t="s">
        <v>149</v>
      </c>
      <c r="L1010" s="72"/>
      <c r="M1010" s="224" t="s">
        <v>30</v>
      </c>
      <c r="N1010" s="225" t="s">
        <v>45</v>
      </c>
      <c r="O1010" s="47"/>
      <c r="P1010" s="226">
        <f>O1010*H1010</f>
        <v>0</v>
      </c>
      <c r="Q1010" s="226">
        <v>0</v>
      </c>
      <c r="R1010" s="226">
        <f>Q1010*H1010</f>
        <v>0</v>
      </c>
      <c r="S1010" s="226">
        <v>0.00191</v>
      </c>
      <c r="T1010" s="227">
        <f>S1010*H1010</f>
        <v>0.58445999999999998</v>
      </c>
      <c r="AR1010" s="24" t="s">
        <v>150</v>
      </c>
      <c r="AT1010" s="24" t="s">
        <v>145</v>
      </c>
      <c r="AU1010" s="24" t="s">
        <v>84</v>
      </c>
      <c r="AY1010" s="24" t="s">
        <v>143</v>
      </c>
      <c r="BE1010" s="228">
        <f>IF(N1010="základní",J1010,0)</f>
        <v>0</v>
      </c>
      <c r="BF1010" s="228">
        <f>IF(N1010="snížená",J1010,0)</f>
        <v>0</v>
      </c>
      <c r="BG1010" s="228">
        <f>IF(N1010="zákl. přenesená",J1010,0)</f>
        <v>0</v>
      </c>
      <c r="BH1010" s="228">
        <f>IF(N1010="sníž. přenesená",J1010,0)</f>
        <v>0</v>
      </c>
      <c r="BI1010" s="228">
        <f>IF(N1010="nulová",J1010,0)</f>
        <v>0</v>
      </c>
      <c r="BJ1010" s="24" t="s">
        <v>82</v>
      </c>
      <c r="BK1010" s="228">
        <f>ROUND(I1010*H1010,2)</f>
        <v>0</v>
      </c>
      <c r="BL1010" s="24" t="s">
        <v>150</v>
      </c>
      <c r="BM1010" s="24" t="s">
        <v>1379</v>
      </c>
    </row>
    <row r="1011" s="11" customFormat="1">
      <c r="B1011" s="229"/>
      <c r="C1011" s="230"/>
      <c r="D1011" s="231" t="s">
        <v>152</v>
      </c>
      <c r="E1011" s="232" t="s">
        <v>30</v>
      </c>
      <c r="F1011" s="233" t="s">
        <v>522</v>
      </c>
      <c r="G1011" s="230"/>
      <c r="H1011" s="232" t="s">
        <v>30</v>
      </c>
      <c r="I1011" s="234"/>
      <c r="J1011" s="230"/>
      <c r="K1011" s="230"/>
      <c r="L1011" s="235"/>
      <c r="M1011" s="236"/>
      <c r="N1011" s="237"/>
      <c r="O1011" s="237"/>
      <c r="P1011" s="237"/>
      <c r="Q1011" s="237"/>
      <c r="R1011" s="237"/>
      <c r="S1011" s="237"/>
      <c r="T1011" s="238"/>
      <c r="AT1011" s="239" t="s">
        <v>152</v>
      </c>
      <c r="AU1011" s="239" t="s">
        <v>84</v>
      </c>
      <c r="AV1011" s="11" t="s">
        <v>82</v>
      </c>
      <c r="AW1011" s="11" t="s">
        <v>37</v>
      </c>
      <c r="AX1011" s="11" t="s">
        <v>74</v>
      </c>
      <c r="AY1011" s="239" t="s">
        <v>143</v>
      </c>
    </row>
    <row r="1012" s="11" customFormat="1">
      <c r="B1012" s="229"/>
      <c r="C1012" s="230"/>
      <c r="D1012" s="231" t="s">
        <v>152</v>
      </c>
      <c r="E1012" s="232" t="s">
        <v>30</v>
      </c>
      <c r="F1012" s="233" t="s">
        <v>1380</v>
      </c>
      <c r="G1012" s="230"/>
      <c r="H1012" s="232" t="s">
        <v>30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AT1012" s="239" t="s">
        <v>152</v>
      </c>
      <c r="AU1012" s="239" t="s">
        <v>84</v>
      </c>
      <c r="AV1012" s="11" t="s">
        <v>82</v>
      </c>
      <c r="AW1012" s="11" t="s">
        <v>37</v>
      </c>
      <c r="AX1012" s="11" t="s">
        <v>74</v>
      </c>
      <c r="AY1012" s="239" t="s">
        <v>143</v>
      </c>
    </row>
    <row r="1013" s="12" customFormat="1">
      <c r="B1013" s="240"/>
      <c r="C1013" s="241"/>
      <c r="D1013" s="231" t="s">
        <v>152</v>
      </c>
      <c r="E1013" s="242" t="s">
        <v>30</v>
      </c>
      <c r="F1013" s="243" t="s">
        <v>1381</v>
      </c>
      <c r="G1013" s="241"/>
      <c r="H1013" s="244">
        <v>1.1000000000000001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AT1013" s="250" t="s">
        <v>152</v>
      </c>
      <c r="AU1013" s="250" t="s">
        <v>84</v>
      </c>
      <c r="AV1013" s="12" t="s">
        <v>84</v>
      </c>
      <c r="AW1013" s="12" t="s">
        <v>37</v>
      </c>
      <c r="AX1013" s="12" t="s">
        <v>74</v>
      </c>
      <c r="AY1013" s="250" t="s">
        <v>143</v>
      </c>
    </row>
    <row r="1014" s="11" customFormat="1">
      <c r="B1014" s="229"/>
      <c r="C1014" s="230"/>
      <c r="D1014" s="231" t="s">
        <v>152</v>
      </c>
      <c r="E1014" s="232" t="s">
        <v>30</v>
      </c>
      <c r="F1014" s="233" t="s">
        <v>1382</v>
      </c>
      <c r="G1014" s="230"/>
      <c r="H1014" s="232" t="s">
        <v>30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AT1014" s="239" t="s">
        <v>152</v>
      </c>
      <c r="AU1014" s="239" t="s">
        <v>84</v>
      </c>
      <c r="AV1014" s="11" t="s">
        <v>82</v>
      </c>
      <c r="AW1014" s="11" t="s">
        <v>37</v>
      </c>
      <c r="AX1014" s="11" t="s">
        <v>74</v>
      </c>
      <c r="AY1014" s="239" t="s">
        <v>143</v>
      </c>
    </row>
    <row r="1015" s="12" customFormat="1">
      <c r="B1015" s="240"/>
      <c r="C1015" s="241"/>
      <c r="D1015" s="231" t="s">
        <v>152</v>
      </c>
      <c r="E1015" s="242" t="s">
        <v>30</v>
      </c>
      <c r="F1015" s="243" t="s">
        <v>1383</v>
      </c>
      <c r="G1015" s="241"/>
      <c r="H1015" s="244">
        <v>255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AT1015" s="250" t="s">
        <v>152</v>
      </c>
      <c r="AU1015" s="250" t="s">
        <v>84</v>
      </c>
      <c r="AV1015" s="12" t="s">
        <v>84</v>
      </c>
      <c r="AW1015" s="12" t="s">
        <v>37</v>
      </c>
      <c r="AX1015" s="12" t="s">
        <v>74</v>
      </c>
      <c r="AY1015" s="250" t="s">
        <v>143</v>
      </c>
    </row>
    <row r="1016" s="11" customFormat="1">
      <c r="B1016" s="229"/>
      <c r="C1016" s="230"/>
      <c r="D1016" s="231" t="s">
        <v>152</v>
      </c>
      <c r="E1016" s="232" t="s">
        <v>30</v>
      </c>
      <c r="F1016" s="233" t="s">
        <v>1384</v>
      </c>
      <c r="G1016" s="230"/>
      <c r="H1016" s="232" t="s">
        <v>30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AT1016" s="239" t="s">
        <v>152</v>
      </c>
      <c r="AU1016" s="239" t="s">
        <v>84</v>
      </c>
      <c r="AV1016" s="11" t="s">
        <v>82</v>
      </c>
      <c r="AW1016" s="11" t="s">
        <v>37</v>
      </c>
      <c r="AX1016" s="11" t="s">
        <v>74</v>
      </c>
      <c r="AY1016" s="239" t="s">
        <v>143</v>
      </c>
    </row>
    <row r="1017" s="12" customFormat="1">
      <c r="B1017" s="240"/>
      <c r="C1017" s="241"/>
      <c r="D1017" s="231" t="s">
        <v>152</v>
      </c>
      <c r="E1017" s="242" t="s">
        <v>30</v>
      </c>
      <c r="F1017" s="243" t="s">
        <v>1015</v>
      </c>
      <c r="G1017" s="241"/>
      <c r="H1017" s="244">
        <v>22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AT1017" s="250" t="s">
        <v>152</v>
      </c>
      <c r="AU1017" s="250" t="s">
        <v>84</v>
      </c>
      <c r="AV1017" s="12" t="s">
        <v>84</v>
      </c>
      <c r="AW1017" s="12" t="s">
        <v>37</v>
      </c>
      <c r="AX1017" s="12" t="s">
        <v>74</v>
      </c>
      <c r="AY1017" s="250" t="s">
        <v>143</v>
      </c>
    </row>
    <row r="1018" s="12" customFormat="1">
      <c r="B1018" s="240"/>
      <c r="C1018" s="241"/>
      <c r="D1018" s="231" t="s">
        <v>152</v>
      </c>
      <c r="E1018" s="242" t="s">
        <v>30</v>
      </c>
      <c r="F1018" s="243" t="s">
        <v>1385</v>
      </c>
      <c r="G1018" s="241"/>
      <c r="H1018" s="244">
        <v>27.899999999999999</v>
      </c>
      <c r="I1018" s="245"/>
      <c r="J1018" s="241"/>
      <c r="K1018" s="241"/>
      <c r="L1018" s="246"/>
      <c r="M1018" s="247"/>
      <c r="N1018" s="248"/>
      <c r="O1018" s="248"/>
      <c r="P1018" s="248"/>
      <c r="Q1018" s="248"/>
      <c r="R1018" s="248"/>
      <c r="S1018" s="248"/>
      <c r="T1018" s="249"/>
      <c r="AT1018" s="250" t="s">
        <v>152</v>
      </c>
      <c r="AU1018" s="250" t="s">
        <v>84</v>
      </c>
      <c r="AV1018" s="12" t="s">
        <v>84</v>
      </c>
      <c r="AW1018" s="12" t="s">
        <v>37</v>
      </c>
      <c r="AX1018" s="12" t="s">
        <v>74</v>
      </c>
      <c r="AY1018" s="250" t="s">
        <v>143</v>
      </c>
    </row>
    <row r="1019" s="14" customFormat="1">
      <c r="B1019" s="262"/>
      <c r="C1019" s="263"/>
      <c r="D1019" s="231" t="s">
        <v>152</v>
      </c>
      <c r="E1019" s="264" t="s">
        <v>30</v>
      </c>
      <c r="F1019" s="265" t="s">
        <v>187</v>
      </c>
      <c r="G1019" s="263"/>
      <c r="H1019" s="266">
        <v>306</v>
      </c>
      <c r="I1019" s="267"/>
      <c r="J1019" s="263"/>
      <c r="K1019" s="263"/>
      <c r="L1019" s="268"/>
      <c r="M1019" s="269"/>
      <c r="N1019" s="270"/>
      <c r="O1019" s="270"/>
      <c r="P1019" s="270"/>
      <c r="Q1019" s="270"/>
      <c r="R1019" s="270"/>
      <c r="S1019" s="270"/>
      <c r="T1019" s="271"/>
      <c r="AT1019" s="272" t="s">
        <v>152</v>
      </c>
      <c r="AU1019" s="272" t="s">
        <v>84</v>
      </c>
      <c r="AV1019" s="14" t="s">
        <v>150</v>
      </c>
      <c r="AW1019" s="14" t="s">
        <v>37</v>
      </c>
      <c r="AX1019" s="14" t="s">
        <v>82</v>
      </c>
      <c r="AY1019" s="272" t="s">
        <v>143</v>
      </c>
    </row>
    <row r="1020" s="1" customFormat="1" ht="16.5" customHeight="1">
      <c r="B1020" s="46"/>
      <c r="C1020" s="217" t="s">
        <v>1386</v>
      </c>
      <c r="D1020" s="217" t="s">
        <v>145</v>
      </c>
      <c r="E1020" s="218" t="s">
        <v>1387</v>
      </c>
      <c r="F1020" s="219" t="s">
        <v>1388</v>
      </c>
      <c r="G1020" s="220" t="s">
        <v>209</v>
      </c>
      <c r="H1020" s="221">
        <v>5</v>
      </c>
      <c r="I1020" s="222"/>
      <c r="J1020" s="223">
        <f>ROUND(I1020*H1020,2)</f>
        <v>0</v>
      </c>
      <c r="K1020" s="219" t="s">
        <v>149</v>
      </c>
      <c r="L1020" s="72"/>
      <c r="M1020" s="224" t="s">
        <v>30</v>
      </c>
      <c r="N1020" s="225" t="s">
        <v>45</v>
      </c>
      <c r="O1020" s="47"/>
      <c r="P1020" s="226">
        <f>O1020*H1020</f>
        <v>0</v>
      </c>
      <c r="Q1020" s="226">
        <v>0</v>
      </c>
      <c r="R1020" s="226">
        <f>Q1020*H1020</f>
        <v>0</v>
      </c>
      <c r="S1020" s="226">
        <v>0.00594</v>
      </c>
      <c r="T1020" s="227">
        <f>S1020*H1020</f>
        <v>0.029700000000000001</v>
      </c>
      <c r="AR1020" s="24" t="s">
        <v>150</v>
      </c>
      <c r="AT1020" s="24" t="s">
        <v>145</v>
      </c>
      <c r="AU1020" s="24" t="s">
        <v>84</v>
      </c>
      <c r="AY1020" s="24" t="s">
        <v>143</v>
      </c>
      <c r="BE1020" s="228">
        <f>IF(N1020="základní",J1020,0)</f>
        <v>0</v>
      </c>
      <c r="BF1020" s="228">
        <f>IF(N1020="snížená",J1020,0)</f>
        <v>0</v>
      </c>
      <c r="BG1020" s="228">
        <f>IF(N1020="zákl. přenesená",J1020,0)</f>
        <v>0</v>
      </c>
      <c r="BH1020" s="228">
        <f>IF(N1020="sníž. přenesená",J1020,0)</f>
        <v>0</v>
      </c>
      <c r="BI1020" s="228">
        <f>IF(N1020="nulová",J1020,0)</f>
        <v>0</v>
      </c>
      <c r="BJ1020" s="24" t="s">
        <v>82</v>
      </c>
      <c r="BK1020" s="228">
        <f>ROUND(I1020*H1020,2)</f>
        <v>0</v>
      </c>
      <c r="BL1020" s="24" t="s">
        <v>150</v>
      </c>
      <c r="BM1020" s="24" t="s">
        <v>1389</v>
      </c>
    </row>
    <row r="1021" s="11" customFormat="1">
      <c r="B1021" s="229"/>
      <c r="C1021" s="230"/>
      <c r="D1021" s="231" t="s">
        <v>152</v>
      </c>
      <c r="E1021" s="232" t="s">
        <v>30</v>
      </c>
      <c r="F1021" s="233" t="s">
        <v>1390</v>
      </c>
      <c r="G1021" s="230"/>
      <c r="H1021" s="232" t="s">
        <v>30</v>
      </c>
      <c r="I1021" s="234"/>
      <c r="J1021" s="230"/>
      <c r="K1021" s="230"/>
      <c r="L1021" s="235"/>
      <c r="M1021" s="236"/>
      <c r="N1021" s="237"/>
      <c r="O1021" s="237"/>
      <c r="P1021" s="237"/>
      <c r="Q1021" s="237"/>
      <c r="R1021" s="237"/>
      <c r="S1021" s="237"/>
      <c r="T1021" s="238"/>
      <c r="AT1021" s="239" t="s">
        <v>152</v>
      </c>
      <c r="AU1021" s="239" t="s">
        <v>84</v>
      </c>
      <c r="AV1021" s="11" t="s">
        <v>82</v>
      </c>
      <c r="AW1021" s="11" t="s">
        <v>37</v>
      </c>
      <c r="AX1021" s="11" t="s">
        <v>74</v>
      </c>
      <c r="AY1021" s="239" t="s">
        <v>143</v>
      </c>
    </row>
    <row r="1022" s="11" customFormat="1">
      <c r="B1022" s="229"/>
      <c r="C1022" s="230"/>
      <c r="D1022" s="231" t="s">
        <v>152</v>
      </c>
      <c r="E1022" s="232" t="s">
        <v>30</v>
      </c>
      <c r="F1022" s="233" t="s">
        <v>1391</v>
      </c>
      <c r="G1022" s="230"/>
      <c r="H1022" s="232" t="s">
        <v>30</v>
      </c>
      <c r="I1022" s="234"/>
      <c r="J1022" s="230"/>
      <c r="K1022" s="230"/>
      <c r="L1022" s="235"/>
      <c r="M1022" s="236"/>
      <c r="N1022" s="237"/>
      <c r="O1022" s="237"/>
      <c r="P1022" s="237"/>
      <c r="Q1022" s="237"/>
      <c r="R1022" s="237"/>
      <c r="S1022" s="237"/>
      <c r="T1022" s="238"/>
      <c r="AT1022" s="239" t="s">
        <v>152</v>
      </c>
      <c r="AU1022" s="239" t="s">
        <v>84</v>
      </c>
      <c r="AV1022" s="11" t="s">
        <v>82</v>
      </c>
      <c r="AW1022" s="11" t="s">
        <v>37</v>
      </c>
      <c r="AX1022" s="11" t="s">
        <v>74</v>
      </c>
      <c r="AY1022" s="239" t="s">
        <v>143</v>
      </c>
    </row>
    <row r="1023" s="12" customFormat="1">
      <c r="B1023" s="240"/>
      <c r="C1023" s="241"/>
      <c r="D1023" s="231" t="s">
        <v>152</v>
      </c>
      <c r="E1023" s="242" t="s">
        <v>30</v>
      </c>
      <c r="F1023" s="243" t="s">
        <v>1392</v>
      </c>
      <c r="G1023" s="241"/>
      <c r="H1023" s="244">
        <v>5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AT1023" s="250" t="s">
        <v>152</v>
      </c>
      <c r="AU1023" s="250" t="s">
        <v>84</v>
      </c>
      <c r="AV1023" s="12" t="s">
        <v>84</v>
      </c>
      <c r="AW1023" s="12" t="s">
        <v>37</v>
      </c>
      <c r="AX1023" s="12" t="s">
        <v>82</v>
      </c>
      <c r="AY1023" s="250" t="s">
        <v>143</v>
      </c>
    </row>
    <row r="1024" s="1" customFormat="1" ht="16.5" customHeight="1">
      <c r="B1024" s="46"/>
      <c r="C1024" s="217" t="s">
        <v>1393</v>
      </c>
      <c r="D1024" s="217" t="s">
        <v>145</v>
      </c>
      <c r="E1024" s="218" t="s">
        <v>1394</v>
      </c>
      <c r="F1024" s="219" t="s">
        <v>1395</v>
      </c>
      <c r="G1024" s="220" t="s">
        <v>247</v>
      </c>
      <c r="H1024" s="221">
        <v>7</v>
      </c>
      <c r="I1024" s="222"/>
      <c r="J1024" s="223">
        <f>ROUND(I1024*H1024,2)</f>
        <v>0</v>
      </c>
      <c r="K1024" s="219" t="s">
        <v>149</v>
      </c>
      <c r="L1024" s="72"/>
      <c r="M1024" s="224" t="s">
        <v>30</v>
      </c>
      <c r="N1024" s="225" t="s">
        <v>45</v>
      </c>
      <c r="O1024" s="47"/>
      <c r="P1024" s="226">
        <f>O1024*H1024</f>
        <v>0</v>
      </c>
      <c r="Q1024" s="226">
        <v>0</v>
      </c>
      <c r="R1024" s="226">
        <f>Q1024*H1024</f>
        <v>0</v>
      </c>
      <c r="S1024" s="226">
        <v>0.00067000000000000002</v>
      </c>
      <c r="T1024" s="227">
        <f>S1024*H1024</f>
        <v>0.0046899999999999997</v>
      </c>
      <c r="AR1024" s="24" t="s">
        <v>251</v>
      </c>
      <c r="AT1024" s="24" t="s">
        <v>145</v>
      </c>
      <c r="AU1024" s="24" t="s">
        <v>84</v>
      </c>
      <c r="AY1024" s="24" t="s">
        <v>143</v>
      </c>
      <c r="BE1024" s="228">
        <f>IF(N1024="základní",J1024,0)</f>
        <v>0</v>
      </c>
      <c r="BF1024" s="228">
        <f>IF(N1024="snížená",J1024,0)</f>
        <v>0</v>
      </c>
      <c r="BG1024" s="228">
        <f>IF(N1024="zákl. přenesená",J1024,0)</f>
        <v>0</v>
      </c>
      <c r="BH1024" s="228">
        <f>IF(N1024="sníž. přenesená",J1024,0)</f>
        <v>0</v>
      </c>
      <c r="BI1024" s="228">
        <f>IF(N1024="nulová",J1024,0)</f>
        <v>0</v>
      </c>
      <c r="BJ1024" s="24" t="s">
        <v>82</v>
      </c>
      <c r="BK1024" s="228">
        <f>ROUND(I1024*H1024,2)</f>
        <v>0</v>
      </c>
      <c r="BL1024" s="24" t="s">
        <v>251</v>
      </c>
      <c r="BM1024" s="24" t="s">
        <v>1396</v>
      </c>
    </row>
    <row r="1025" s="1" customFormat="1" ht="25.5" customHeight="1">
      <c r="B1025" s="46"/>
      <c r="C1025" s="217" t="s">
        <v>1397</v>
      </c>
      <c r="D1025" s="217" t="s">
        <v>145</v>
      </c>
      <c r="E1025" s="218" t="s">
        <v>1398</v>
      </c>
      <c r="F1025" s="219" t="s">
        <v>1399</v>
      </c>
      <c r="G1025" s="220" t="s">
        <v>321</v>
      </c>
      <c r="H1025" s="221">
        <v>40</v>
      </c>
      <c r="I1025" s="222"/>
      <c r="J1025" s="223">
        <f>ROUND(I1025*H1025,2)</f>
        <v>0</v>
      </c>
      <c r="K1025" s="219" t="s">
        <v>149</v>
      </c>
      <c r="L1025" s="72"/>
      <c r="M1025" s="224" t="s">
        <v>30</v>
      </c>
      <c r="N1025" s="225" t="s">
        <v>45</v>
      </c>
      <c r="O1025" s="47"/>
      <c r="P1025" s="226">
        <f>O1025*H1025</f>
        <v>0</v>
      </c>
      <c r="Q1025" s="226">
        <v>0</v>
      </c>
      <c r="R1025" s="226">
        <f>Q1025*H1025</f>
        <v>0</v>
      </c>
      <c r="S1025" s="226">
        <v>0.0018799999999999999</v>
      </c>
      <c r="T1025" s="227">
        <f>S1025*H1025</f>
        <v>0.075200000000000003</v>
      </c>
      <c r="AR1025" s="24" t="s">
        <v>251</v>
      </c>
      <c r="AT1025" s="24" t="s">
        <v>145</v>
      </c>
      <c r="AU1025" s="24" t="s">
        <v>84</v>
      </c>
      <c r="AY1025" s="24" t="s">
        <v>143</v>
      </c>
      <c r="BE1025" s="228">
        <f>IF(N1025="základní",J1025,0)</f>
        <v>0</v>
      </c>
      <c r="BF1025" s="228">
        <f>IF(N1025="snížená",J1025,0)</f>
        <v>0</v>
      </c>
      <c r="BG1025" s="228">
        <f>IF(N1025="zákl. přenesená",J1025,0)</f>
        <v>0</v>
      </c>
      <c r="BH1025" s="228">
        <f>IF(N1025="sníž. přenesená",J1025,0)</f>
        <v>0</v>
      </c>
      <c r="BI1025" s="228">
        <f>IF(N1025="nulová",J1025,0)</f>
        <v>0</v>
      </c>
      <c r="BJ1025" s="24" t="s">
        <v>82</v>
      </c>
      <c r="BK1025" s="228">
        <f>ROUND(I1025*H1025,2)</f>
        <v>0</v>
      </c>
      <c r="BL1025" s="24" t="s">
        <v>251</v>
      </c>
      <c r="BM1025" s="24" t="s">
        <v>1400</v>
      </c>
    </row>
    <row r="1026" s="1" customFormat="1" ht="16.5" customHeight="1">
      <c r="B1026" s="46"/>
      <c r="C1026" s="217" t="s">
        <v>1401</v>
      </c>
      <c r="D1026" s="217" t="s">
        <v>145</v>
      </c>
      <c r="E1026" s="218" t="s">
        <v>1402</v>
      </c>
      <c r="F1026" s="219" t="s">
        <v>1403</v>
      </c>
      <c r="G1026" s="220" t="s">
        <v>321</v>
      </c>
      <c r="H1026" s="221">
        <v>1</v>
      </c>
      <c r="I1026" s="222"/>
      <c r="J1026" s="223">
        <f>ROUND(I1026*H1026,2)</f>
        <v>0</v>
      </c>
      <c r="K1026" s="219" t="s">
        <v>149</v>
      </c>
      <c r="L1026" s="72"/>
      <c r="M1026" s="224" t="s">
        <v>30</v>
      </c>
      <c r="N1026" s="225" t="s">
        <v>45</v>
      </c>
      <c r="O1026" s="47"/>
      <c r="P1026" s="226">
        <f>O1026*H1026</f>
        <v>0</v>
      </c>
      <c r="Q1026" s="226">
        <v>0</v>
      </c>
      <c r="R1026" s="226">
        <f>Q1026*H1026</f>
        <v>0</v>
      </c>
      <c r="S1026" s="226">
        <v>0.0090600000000000003</v>
      </c>
      <c r="T1026" s="227">
        <f>S1026*H1026</f>
        <v>0.0090600000000000003</v>
      </c>
      <c r="AR1026" s="24" t="s">
        <v>150</v>
      </c>
      <c r="AT1026" s="24" t="s">
        <v>145</v>
      </c>
      <c r="AU1026" s="24" t="s">
        <v>84</v>
      </c>
      <c r="AY1026" s="24" t="s">
        <v>143</v>
      </c>
      <c r="BE1026" s="228">
        <f>IF(N1026="základní",J1026,0)</f>
        <v>0</v>
      </c>
      <c r="BF1026" s="228">
        <f>IF(N1026="snížená",J1026,0)</f>
        <v>0</v>
      </c>
      <c r="BG1026" s="228">
        <f>IF(N1026="zákl. přenesená",J1026,0)</f>
        <v>0</v>
      </c>
      <c r="BH1026" s="228">
        <f>IF(N1026="sníž. přenesená",J1026,0)</f>
        <v>0</v>
      </c>
      <c r="BI1026" s="228">
        <f>IF(N1026="nulová",J1026,0)</f>
        <v>0</v>
      </c>
      <c r="BJ1026" s="24" t="s">
        <v>82</v>
      </c>
      <c r="BK1026" s="228">
        <f>ROUND(I1026*H1026,2)</f>
        <v>0</v>
      </c>
      <c r="BL1026" s="24" t="s">
        <v>150</v>
      </c>
      <c r="BM1026" s="24" t="s">
        <v>1404</v>
      </c>
    </row>
    <row r="1027" s="1" customFormat="1" ht="16.5" customHeight="1">
      <c r="B1027" s="46"/>
      <c r="C1027" s="217" t="s">
        <v>1405</v>
      </c>
      <c r="D1027" s="217" t="s">
        <v>145</v>
      </c>
      <c r="E1027" s="218" t="s">
        <v>1406</v>
      </c>
      <c r="F1027" s="219" t="s">
        <v>1407</v>
      </c>
      <c r="G1027" s="220" t="s">
        <v>209</v>
      </c>
      <c r="H1027" s="221">
        <v>22</v>
      </c>
      <c r="I1027" s="222"/>
      <c r="J1027" s="223">
        <f>ROUND(I1027*H1027,2)</f>
        <v>0</v>
      </c>
      <c r="K1027" s="219" t="s">
        <v>149</v>
      </c>
      <c r="L1027" s="72"/>
      <c r="M1027" s="224" t="s">
        <v>30</v>
      </c>
      <c r="N1027" s="225" t="s">
        <v>45</v>
      </c>
      <c r="O1027" s="47"/>
      <c r="P1027" s="226">
        <f>O1027*H1027</f>
        <v>0</v>
      </c>
      <c r="Q1027" s="226">
        <v>0</v>
      </c>
      <c r="R1027" s="226">
        <f>Q1027*H1027</f>
        <v>0</v>
      </c>
      <c r="S1027" s="226">
        <v>0.083169999999999994</v>
      </c>
      <c r="T1027" s="227">
        <f>S1027*H1027</f>
        <v>1.8297399999999999</v>
      </c>
      <c r="AR1027" s="24" t="s">
        <v>150</v>
      </c>
      <c r="AT1027" s="24" t="s">
        <v>145</v>
      </c>
      <c r="AU1027" s="24" t="s">
        <v>84</v>
      </c>
      <c r="AY1027" s="24" t="s">
        <v>143</v>
      </c>
      <c r="BE1027" s="228">
        <f>IF(N1027="základní",J1027,0)</f>
        <v>0</v>
      </c>
      <c r="BF1027" s="228">
        <f>IF(N1027="snížená",J1027,0)</f>
        <v>0</v>
      </c>
      <c r="BG1027" s="228">
        <f>IF(N1027="zákl. přenesená",J1027,0)</f>
        <v>0</v>
      </c>
      <c r="BH1027" s="228">
        <f>IF(N1027="sníž. přenesená",J1027,0)</f>
        <v>0</v>
      </c>
      <c r="BI1027" s="228">
        <f>IF(N1027="nulová",J1027,0)</f>
        <v>0</v>
      </c>
      <c r="BJ1027" s="24" t="s">
        <v>82</v>
      </c>
      <c r="BK1027" s="228">
        <f>ROUND(I1027*H1027,2)</f>
        <v>0</v>
      </c>
      <c r="BL1027" s="24" t="s">
        <v>150</v>
      </c>
      <c r="BM1027" s="24" t="s">
        <v>1408</v>
      </c>
    </row>
    <row r="1028" s="11" customFormat="1">
      <c r="B1028" s="229"/>
      <c r="C1028" s="230"/>
      <c r="D1028" s="231" t="s">
        <v>152</v>
      </c>
      <c r="E1028" s="232" t="s">
        <v>30</v>
      </c>
      <c r="F1028" s="233" t="s">
        <v>1409</v>
      </c>
      <c r="G1028" s="230"/>
      <c r="H1028" s="232" t="s">
        <v>30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AT1028" s="239" t="s">
        <v>152</v>
      </c>
      <c r="AU1028" s="239" t="s">
        <v>84</v>
      </c>
      <c r="AV1028" s="11" t="s">
        <v>82</v>
      </c>
      <c r="AW1028" s="11" t="s">
        <v>37</v>
      </c>
      <c r="AX1028" s="11" t="s">
        <v>74</v>
      </c>
      <c r="AY1028" s="239" t="s">
        <v>143</v>
      </c>
    </row>
    <row r="1029" s="12" customFormat="1">
      <c r="B1029" s="240"/>
      <c r="C1029" s="241"/>
      <c r="D1029" s="231" t="s">
        <v>152</v>
      </c>
      <c r="E1029" s="242" t="s">
        <v>30</v>
      </c>
      <c r="F1029" s="243" t="s">
        <v>1015</v>
      </c>
      <c r="G1029" s="241"/>
      <c r="H1029" s="244">
        <v>22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AT1029" s="250" t="s">
        <v>152</v>
      </c>
      <c r="AU1029" s="250" t="s">
        <v>84</v>
      </c>
      <c r="AV1029" s="12" t="s">
        <v>84</v>
      </c>
      <c r="AW1029" s="12" t="s">
        <v>37</v>
      </c>
      <c r="AX1029" s="12" t="s">
        <v>82</v>
      </c>
      <c r="AY1029" s="250" t="s">
        <v>143</v>
      </c>
    </row>
    <row r="1030" s="1" customFormat="1" ht="38.25" customHeight="1">
      <c r="B1030" s="46"/>
      <c r="C1030" s="217" t="s">
        <v>1410</v>
      </c>
      <c r="D1030" s="217" t="s">
        <v>145</v>
      </c>
      <c r="E1030" s="218" t="s">
        <v>1411</v>
      </c>
      <c r="F1030" s="219" t="s">
        <v>1412</v>
      </c>
      <c r="G1030" s="220" t="s">
        <v>209</v>
      </c>
      <c r="H1030" s="221">
        <v>841</v>
      </c>
      <c r="I1030" s="222"/>
      <c r="J1030" s="223">
        <f>ROUND(I1030*H1030,2)</f>
        <v>0</v>
      </c>
      <c r="K1030" s="219" t="s">
        <v>149</v>
      </c>
      <c r="L1030" s="72"/>
      <c r="M1030" s="224" t="s">
        <v>30</v>
      </c>
      <c r="N1030" s="225" t="s">
        <v>45</v>
      </c>
      <c r="O1030" s="47"/>
      <c r="P1030" s="226">
        <f>O1030*H1030</f>
        <v>0</v>
      </c>
      <c r="Q1030" s="226">
        <v>0</v>
      </c>
      <c r="R1030" s="226">
        <f>Q1030*H1030</f>
        <v>0</v>
      </c>
      <c r="S1030" s="226">
        <v>0.014500000000000001</v>
      </c>
      <c r="T1030" s="227">
        <f>S1030*H1030</f>
        <v>12.194500000000001</v>
      </c>
      <c r="AR1030" s="24" t="s">
        <v>150</v>
      </c>
      <c r="AT1030" s="24" t="s">
        <v>145</v>
      </c>
      <c r="AU1030" s="24" t="s">
        <v>84</v>
      </c>
      <c r="AY1030" s="24" t="s">
        <v>143</v>
      </c>
      <c r="BE1030" s="228">
        <f>IF(N1030="základní",J1030,0)</f>
        <v>0</v>
      </c>
      <c r="BF1030" s="228">
        <f>IF(N1030="snížená",J1030,0)</f>
        <v>0</v>
      </c>
      <c r="BG1030" s="228">
        <f>IF(N1030="zákl. přenesená",J1030,0)</f>
        <v>0</v>
      </c>
      <c r="BH1030" s="228">
        <f>IF(N1030="sníž. přenesená",J1030,0)</f>
        <v>0</v>
      </c>
      <c r="BI1030" s="228">
        <f>IF(N1030="nulová",J1030,0)</f>
        <v>0</v>
      </c>
      <c r="BJ1030" s="24" t="s">
        <v>82</v>
      </c>
      <c r="BK1030" s="228">
        <f>ROUND(I1030*H1030,2)</f>
        <v>0</v>
      </c>
      <c r="BL1030" s="24" t="s">
        <v>150</v>
      </c>
      <c r="BM1030" s="24" t="s">
        <v>1413</v>
      </c>
    </row>
    <row r="1031" s="11" customFormat="1">
      <c r="B1031" s="229"/>
      <c r="C1031" s="230"/>
      <c r="D1031" s="231" t="s">
        <v>152</v>
      </c>
      <c r="E1031" s="232" t="s">
        <v>30</v>
      </c>
      <c r="F1031" s="233" t="s">
        <v>1414</v>
      </c>
      <c r="G1031" s="230"/>
      <c r="H1031" s="232" t="s">
        <v>30</v>
      </c>
      <c r="I1031" s="234"/>
      <c r="J1031" s="230"/>
      <c r="K1031" s="230"/>
      <c r="L1031" s="235"/>
      <c r="M1031" s="236"/>
      <c r="N1031" s="237"/>
      <c r="O1031" s="237"/>
      <c r="P1031" s="237"/>
      <c r="Q1031" s="237"/>
      <c r="R1031" s="237"/>
      <c r="S1031" s="237"/>
      <c r="T1031" s="238"/>
      <c r="AT1031" s="239" t="s">
        <v>152</v>
      </c>
      <c r="AU1031" s="239" t="s">
        <v>84</v>
      </c>
      <c r="AV1031" s="11" t="s">
        <v>82</v>
      </c>
      <c r="AW1031" s="11" t="s">
        <v>37</v>
      </c>
      <c r="AX1031" s="11" t="s">
        <v>74</v>
      </c>
      <c r="AY1031" s="239" t="s">
        <v>143</v>
      </c>
    </row>
    <row r="1032" s="12" customFormat="1">
      <c r="B1032" s="240"/>
      <c r="C1032" s="241"/>
      <c r="D1032" s="231" t="s">
        <v>152</v>
      </c>
      <c r="E1032" s="242" t="s">
        <v>30</v>
      </c>
      <c r="F1032" s="243" t="s">
        <v>373</v>
      </c>
      <c r="G1032" s="241"/>
      <c r="H1032" s="244">
        <v>315</v>
      </c>
      <c r="I1032" s="245"/>
      <c r="J1032" s="241"/>
      <c r="K1032" s="241"/>
      <c r="L1032" s="246"/>
      <c r="M1032" s="247"/>
      <c r="N1032" s="248"/>
      <c r="O1032" s="248"/>
      <c r="P1032" s="248"/>
      <c r="Q1032" s="248"/>
      <c r="R1032" s="248"/>
      <c r="S1032" s="248"/>
      <c r="T1032" s="249"/>
      <c r="AT1032" s="250" t="s">
        <v>152</v>
      </c>
      <c r="AU1032" s="250" t="s">
        <v>84</v>
      </c>
      <c r="AV1032" s="12" t="s">
        <v>84</v>
      </c>
      <c r="AW1032" s="12" t="s">
        <v>37</v>
      </c>
      <c r="AX1032" s="12" t="s">
        <v>74</v>
      </c>
      <c r="AY1032" s="250" t="s">
        <v>143</v>
      </c>
    </row>
    <row r="1033" s="11" customFormat="1">
      <c r="B1033" s="229"/>
      <c r="C1033" s="230"/>
      <c r="D1033" s="231" t="s">
        <v>152</v>
      </c>
      <c r="E1033" s="232" t="s">
        <v>30</v>
      </c>
      <c r="F1033" s="233" t="s">
        <v>1415</v>
      </c>
      <c r="G1033" s="230"/>
      <c r="H1033" s="232" t="s">
        <v>30</v>
      </c>
      <c r="I1033" s="234"/>
      <c r="J1033" s="230"/>
      <c r="K1033" s="230"/>
      <c r="L1033" s="235"/>
      <c r="M1033" s="236"/>
      <c r="N1033" s="237"/>
      <c r="O1033" s="237"/>
      <c r="P1033" s="237"/>
      <c r="Q1033" s="237"/>
      <c r="R1033" s="237"/>
      <c r="S1033" s="237"/>
      <c r="T1033" s="238"/>
      <c r="AT1033" s="239" t="s">
        <v>152</v>
      </c>
      <c r="AU1033" s="239" t="s">
        <v>84</v>
      </c>
      <c r="AV1033" s="11" t="s">
        <v>82</v>
      </c>
      <c r="AW1033" s="11" t="s">
        <v>37</v>
      </c>
      <c r="AX1033" s="11" t="s">
        <v>74</v>
      </c>
      <c r="AY1033" s="239" t="s">
        <v>143</v>
      </c>
    </row>
    <row r="1034" s="12" customFormat="1">
      <c r="B1034" s="240"/>
      <c r="C1034" s="241"/>
      <c r="D1034" s="231" t="s">
        <v>152</v>
      </c>
      <c r="E1034" s="242" t="s">
        <v>30</v>
      </c>
      <c r="F1034" s="243" t="s">
        <v>375</v>
      </c>
      <c r="G1034" s="241"/>
      <c r="H1034" s="244">
        <v>526</v>
      </c>
      <c r="I1034" s="245"/>
      <c r="J1034" s="241"/>
      <c r="K1034" s="241"/>
      <c r="L1034" s="246"/>
      <c r="M1034" s="247"/>
      <c r="N1034" s="248"/>
      <c r="O1034" s="248"/>
      <c r="P1034" s="248"/>
      <c r="Q1034" s="248"/>
      <c r="R1034" s="248"/>
      <c r="S1034" s="248"/>
      <c r="T1034" s="249"/>
      <c r="AT1034" s="250" t="s">
        <v>152</v>
      </c>
      <c r="AU1034" s="250" t="s">
        <v>84</v>
      </c>
      <c r="AV1034" s="12" t="s">
        <v>84</v>
      </c>
      <c r="AW1034" s="12" t="s">
        <v>37</v>
      </c>
      <c r="AX1034" s="12" t="s">
        <v>74</v>
      </c>
      <c r="AY1034" s="250" t="s">
        <v>143</v>
      </c>
    </row>
    <row r="1035" s="14" customFormat="1">
      <c r="B1035" s="262"/>
      <c r="C1035" s="263"/>
      <c r="D1035" s="231" t="s">
        <v>152</v>
      </c>
      <c r="E1035" s="264" t="s">
        <v>30</v>
      </c>
      <c r="F1035" s="265" t="s">
        <v>187</v>
      </c>
      <c r="G1035" s="263"/>
      <c r="H1035" s="266">
        <v>841</v>
      </c>
      <c r="I1035" s="267"/>
      <c r="J1035" s="263"/>
      <c r="K1035" s="263"/>
      <c r="L1035" s="268"/>
      <c r="M1035" s="269"/>
      <c r="N1035" s="270"/>
      <c r="O1035" s="270"/>
      <c r="P1035" s="270"/>
      <c r="Q1035" s="270"/>
      <c r="R1035" s="270"/>
      <c r="S1035" s="270"/>
      <c r="T1035" s="271"/>
      <c r="AT1035" s="272" t="s">
        <v>152</v>
      </c>
      <c r="AU1035" s="272" t="s">
        <v>84</v>
      </c>
      <c r="AV1035" s="14" t="s">
        <v>150</v>
      </c>
      <c r="AW1035" s="14" t="s">
        <v>37</v>
      </c>
      <c r="AX1035" s="14" t="s">
        <v>82</v>
      </c>
      <c r="AY1035" s="272" t="s">
        <v>143</v>
      </c>
    </row>
    <row r="1036" s="1" customFormat="1" ht="16.5" customHeight="1">
      <c r="B1036" s="46"/>
      <c r="C1036" s="217" t="s">
        <v>1416</v>
      </c>
      <c r="D1036" s="217" t="s">
        <v>145</v>
      </c>
      <c r="E1036" s="218" t="s">
        <v>1417</v>
      </c>
      <c r="F1036" s="219" t="s">
        <v>1418</v>
      </c>
      <c r="G1036" s="220" t="s">
        <v>209</v>
      </c>
      <c r="H1036" s="221">
        <v>402</v>
      </c>
      <c r="I1036" s="222"/>
      <c r="J1036" s="223">
        <f>ROUND(I1036*H1036,2)</f>
        <v>0</v>
      </c>
      <c r="K1036" s="219" t="s">
        <v>30</v>
      </c>
      <c r="L1036" s="72"/>
      <c r="M1036" s="224" t="s">
        <v>30</v>
      </c>
      <c r="N1036" s="225" t="s">
        <v>45</v>
      </c>
      <c r="O1036" s="47"/>
      <c r="P1036" s="226">
        <f>O1036*H1036</f>
        <v>0</v>
      </c>
      <c r="Q1036" s="226">
        <v>0</v>
      </c>
      <c r="R1036" s="226">
        <f>Q1036*H1036</f>
        <v>0</v>
      </c>
      <c r="S1036" s="226">
        <v>0.00594</v>
      </c>
      <c r="T1036" s="227">
        <f>S1036*H1036</f>
        <v>2.38788</v>
      </c>
      <c r="AR1036" s="24" t="s">
        <v>150</v>
      </c>
      <c r="AT1036" s="24" t="s">
        <v>145</v>
      </c>
      <c r="AU1036" s="24" t="s">
        <v>84</v>
      </c>
      <c r="AY1036" s="24" t="s">
        <v>143</v>
      </c>
      <c r="BE1036" s="228">
        <f>IF(N1036="základní",J1036,0)</f>
        <v>0</v>
      </c>
      <c r="BF1036" s="228">
        <f>IF(N1036="snížená",J1036,0)</f>
        <v>0</v>
      </c>
      <c r="BG1036" s="228">
        <f>IF(N1036="zákl. přenesená",J1036,0)</f>
        <v>0</v>
      </c>
      <c r="BH1036" s="228">
        <f>IF(N1036="sníž. přenesená",J1036,0)</f>
        <v>0</v>
      </c>
      <c r="BI1036" s="228">
        <f>IF(N1036="nulová",J1036,0)</f>
        <v>0</v>
      </c>
      <c r="BJ1036" s="24" t="s">
        <v>82</v>
      </c>
      <c r="BK1036" s="228">
        <f>ROUND(I1036*H1036,2)</f>
        <v>0</v>
      </c>
      <c r="BL1036" s="24" t="s">
        <v>150</v>
      </c>
      <c r="BM1036" s="24" t="s">
        <v>1419</v>
      </c>
    </row>
    <row r="1037" s="11" customFormat="1">
      <c r="B1037" s="229"/>
      <c r="C1037" s="230"/>
      <c r="D1037" s="231" t="s">
        <v>152</v>
      </c>
      <c r="E1037" s="232" t="s">
        <v>30</v>
      </c>
      <c r="F1037" s="233" t="s">
        <v>372</v>
      </c>
      <c r="G1037" s="230"/>
      <c r="H1037" s="232" t="s">
        <v>30</v>
      </c>
      <c r="I1037" s="234"/>
      <c r="J1037" s="230"/>
      <c r="K1037" s="230"/>
      <c r="L1037" s="235"/>
      <c r="M1037" s="236"/>
      <c r="N1037" s="237"/>
      <c r="O1037" s="237"/>
      <c r="P1037" s="237"/>
      <c r="Q1037" s="237"/>
      <c r="R1037" s="237"/>
      <c r="S1037" s="237"/>
      <c r="T1037" s="238"/>
      <c r="AT1037" s="239" t="s">
        <v>152</v>
      </c>
      <c r="AU1037" s="239" t="s">
        <v>84</v>
      </c>
      <c r="AV1037" s="11" t="s">
        <v>82</v>
      </c>
      <c r="AW1037" s="11" t="s">
        <v>37</v>
      </c>
      <c r="AX1037" s="11" t="s">
        <v>74</v>
      </c>
      <c r="AY1037" s="239" t="s">
        <v>143</v>
      </c>
    </row>
    <row r="1038" s="12" customFormat="1">
      <c r="B1038" s="240"/>
      <c r="C1038" s="241"/>
      <c r="D1038" s="231" t="s">
        <v>152</v>
      </c>
      <c r="E1038" s="242" t="s">
        <v>30</v>
      </c>
      <c r="F1038" s="243" t="s">
        <v>373</v>
      </c>
      <c r="G1038" s="241"/>
      <c r="H1038" s="244">
        <v>315</v>
      </c>
      <c r="I1038" s="245"/>
      <c r="J1038" s="241"/>
      <c r="K1038" s="241"/>
      <c r="L1038" s="246"/>
      <c r="M1038" s="247"/>
      <c r="N1038" s="248"/>
      <c r="O1038" s="248"/>
      <c r="P1038" s="248"/>
      <c r="Q1038" s="248"/>
      <c r="R1038" s="248"/>
      <c r="S1038" s="248"/>
      <c r="T1038" s="249"/>
      <c r="AT1038" s="250" t="s">
        <v>152</v>
      </c>
      <c r="AU1038" s="250" t="s">
        <v>84</v>
      </c>
      <c r="AV1038" s="12" t="s">
        <v>84</v>
      </c>
      <c r="AW1038" s="12" t="s">
        <v>37</v>
      </c>
      <c r="AX1038" s="12" t="s">
        <v>74</v>
      </c>
      <c r="AY1038" s="250" t="s">
        <v>143</v>
      </c>
    </row>
    <row r="1039" s="11" customFormat="1">
      <c r="B1039" s="229"/>
      <c r="C1039" s="230"/>
      <c r="D1039" s="231" t="s">
        <v>152</v>
      </c>
      <c r="E1039" s="232" t="s">
        <v>30</v>
      </c>
      <c r="F1039" s="233" t="s">
        <v>1420</v>
      </c>
      <c r="G1039" s="230"/>
      <c r="H1039" s="232" t="s">
        <v>30</v>
      </c>
      <c r="I1039" s="234"/>
      <c r="J1039" s="230"/>
      <c r="K1039" s="230"/>
      <c r="L1039" s="235"/>
      <c r="M1039" s="236"/>
      <c r="N1039" s="237"/>
      <c r="O1039" s="237"/>
      <c r="P1039" s="237"/>
      <c r="Q1039" s="237"/>
      <c r="R1039" s="237"/>
      <c r="S1039" s="237"/>
      <c r="T1039" s="238"/>
      <c r="AT1039" s="239" t="s">
        <v>152</v>
      </c>
      <c r="AU1039" s="239" t="s">
        <v>84</v>
      </c>
      <c r="AV1039" s="11" t="s">
        <v>82</v>
      </c>
      <c r="AW1039" s="11" t="s">
        <v>37</v>
      </c>
      <c r="AX1039" s="11" t="s">
        <v>74</v>
      </c>
      <c r="AY1039" s="239" t="s">
        <v>143</v>
      </c>
    </row>
    <row r="1040" s="12" customFormat="1">
      <c r="B1040" s="240"/>
      <c r="C1040" s="241"/>
      <c r="D1040" s="231" t="s">
        <v>152</v>
      </c>
      <c r="E1040" s="242" t="s">
        <v>30</v>
      </c>
      <c r="F1040" s="243" t="s">
        <v>1332</v>
      </c>
      <c r="G1040" s="241"/>
      <c r="H1040" s="244">
        <v>50</v>
      </c>
      <c r="I1040" s="245"/>
      <c r="J1040" s="241"/>
      <c r="K1040" s="241"/>
      <c r="L1040" s="246"/>
      <c r="M1040" s="247"/>
      <c r="N1040" s="248"/>
      <c r="O1040" s="248"/>
      <c r="P1040" s="248"/>
      <c r="Q1040" s="248"/>
      <c r="R1040" s="248"/>
      <c r="S1040" s="248"/>
      <c r="T1040" s="249"/>
      <c r="AT1040" s="250" t="s">
        <v>152</v>
      </c>
      <c r="AU1040" s="250" t="s">
        <v>84</v>
      </c>
      <c r="AV1040" s="12" t="s">
        <v>84</v>
      </c>
      <c r="AW1040" s="12" t="s">
        <v>37</v>
      </c>
      <c r="AX1040" s="12" t="s">
        <v>74</v>
      </c>
      <c r="AY1040" s="250" t="s">
        <v>143</v>
      </c>
    </row>
    <row r="1041" s="12" customFormat="1">
      <c r="B1041" s="240"/>
      <c r="C1041" s="241"/>
      <c r="D1041" s="231" t="s">
        <v>152</v>
      </c>
      <c r="E1041" s="242" t="s">
        <v>30</v>
      </c>
      <c r="F1041" s="243" t="s">
        <v>1421</v>
      </c>
      <c r="G1041" s="241"/>
      <c r="H1041" s="244">
        <v>37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AT1041" s="250" t="s">
        <v>152</v>
      </c>
      <c r="AU1041" s="250" t="s">
        <v>84</v>
      </c>
      <c r="AV1041" s="12" t="s">
        <v>84</v>
      </c>
      <c r="AW1041" s="12" t="s">
        <v>37</v>
      </c>
      <c r="AX1041" s="12" t="s">
        <v>74</v>
      </c>
      <c r="AY1041" s="250" t="s">
        <v>143</v>
      </c>
    </row>
    <row r="1042" s="14" customFormat="1">
      <c r="B1042" s="262"/>
      <c r="C1042" s="263"/>
      <c r="D1042" s="231" t="s">
        <v>152</v>
      </c>
      <c r="E1042" s="264" t="s">
        <v>30</v>
      </c>
      <c r="F1042" s="265" t="s">
        <v>187</v>
      </c>
      <c r="G1042" s="263"/>
      <c r="H1042" s="266">
        <v>402</v>
      </c>
      <c r="I1042" s="267"/>
      <c r="J1042" s="263"/>
      <c r="K1042" s="263"/>
      <c r="L1042" s="268"/>
      <c r="M1042" s="269"/>
      <c r="N1042" s="270"/>
      <c r="O1042" s="270"/>
      <c r="P1042" s="270"/>
      <c r="Q1042" s="270"/>
      <c r="R1042" s="270"/>
      <c r="S1042" s="270"/>
      <c r="T1042" s="271"/>
      <c r="AT1042" s="272" t="s">
        <v>152</v>
      </c>
      <c r="AU1042" s="272" t="s">
        <v>84</v>
      </c>
      <c r="AV1042" s="14" t="s">
        <v>150</v>
      </c>
      <c r="AW1042" s="14" t="s">
        <v>37</v>
      </c>
      <c r="AX1042" s="14" t="s">
        <v>82</v>
      </c>
      <c r="AY1042" s="272" t="s">
        <v>143</v>
      </c>
    </row>
    <row r="1043" s="1" customFormat="1" ht="16.5" customHeight="1">
      <c r="B1043" s="46"/>
      <c r="C1043" s="217" t="s">
        <v>1422</v>
      </c>
      <c r="D1043" s="217" t="s">
        <v>145</v>
      </c>
      <c r="E1043" s="218" t="s">
        <v>1423</v>
      </c>
      <c r="F1043" s="219" t="s">
        <v>1424</v>
      </c>
      <c r="G1043" s="220" t="s">
        <v>209</v>
      </c>
      <c r="H1043" s="221">
        <v>1281</v>
      </c>
      <c r="I1043" s="222"/>
      <c r="J1043" s="223">
        <f>ROUND(I1043*H1043,2)</f>
        <v>0</v>
      </c>
      <c r="K1043" s="219" t="s">
        <v>149</v>
      </c>
      <c r="L1043" s="72"/>
      <c r="M1043" s="224" t="s">
        <v>30</v>
      </c>
      <c r="N1043" s="225" t="s">
        <v>45</v>
      </c>
      <c r="O1043" s="47"/>
      <c r="P1043" s="226">
        <f>O1043*H1043</f>
        <v>0</v>
      </c>
      <c r="Q1043" s="226">
        <v>0</v>
      </c>
      <c r="R1043" s="226">
        <f>Q1043*H1043</f>
        <v>0</v>
      </c>
      <c r="S1043" s="226">
        <v>0.014</v>
      </c>
      <c r="T1043" s="227">
        <f>S1043*H1043</f>
        <v>17.934000000000001</v>
      </c>
      <c r="AR1043" s="24" t="s">
        <v>251</v>
      </c>
      <c r="AT1043" s="24" t="s">
        <v>145</v>
      </c>
      <c r="AU1043" s="24" t="s">
        <v>84</v>
      </c>
      <c r="AY1043" s="24" t="s">
        <v>143</v>
      </c>
      <c r="BE1043" s="228">
        <f>IF(N1043="základní",J1043,0)</f>
        <v>0</v>
      </c>
      <c r="BF1043" s="228">
        <f>IF(N1043="snížená",J1043,0)</f>
        <v>0</v>
      </c>
      <c r="BG1043" s="228">
        <f>IF(N1043="zákl. přenesená",J1043,0)</f>
        <v>0</v>
      </c>
      <c r="BH1043" s="228">
        <f>IF(N1043="sníž. přenesená",J1043,0)</f>
        <v>0</v>
      </c>
      <c r="BI1043" s="228">
        <f>IF(N1043="nulová",J1043,0)</f>
        <v>0</v>
      </c>
      <c r="BJ1043" s="24" t="s">
        <v>82</v>
      </c>
      <c r="BK1043" s="228">
        <f>ROUND(I1043*H1043,2)</f>
        <v>0</v>
      </c>
      <c r="BL1043" s="24" t="s">
        <v>251</v>
      </c>
      <c r="BM1043" s="24" t="s">
        <v>1425</v>
      </c>
    </row>
    <row r="1044" s="11" customFormat="1">
      <c r="B1044" s="229"/>
      <c r="C1044" s="230"/>
      <c r="D1044" s="231" t="s">
        <v>152</v>
      </c>
      <c r="E1044" s="232" t="s">
        <v>30</v>
      </c>
      <c r="F1044" s="233" t="s">
        <v>374</v>
      </c>
      <c r="G1044" s="230"/>
      <c r="H1044" s="232" t="s">
        <v>30</v>
      </c>
      <c r="I1044" s="234"/>
      <c r="J1044" s="230"/>
      <c r="K1044" s="230"/>
      <c r="L1044" s="235"/>
      <c r="M1044" s="236"/>
      <c r="N1044" s="237"/>
      <c r="O1044" s="237"/>
      <c r="P1044" s="237"/>
      <c r="Q1044" s="237"/>
      <c r="R1044" s="237"/>
      <c r="S1044" s="237"/>
      <c r="T1044" s="238"/>
      <c r="AT1044" s="239" t="s">
        <v>152</v>
      </c>
      <c r="AU1044" s="239" t="s">
        <v>84</v>
      </c>
      <c r="AV1044" s="11" t="s">
        <v>82</v>
      </c>
      <c r="AW1044" s="11" t="s">
        <v>37</v>
      </c>
      <c r="AX1044" s="11" t="s">
        <v>74</v>
      </c>
      <c r="AY1044" s="239" t="s">
        <v>143</v>
      </c>
    </row>
    <row r="1045" s="12" customFormat="1">
      <c r="B1045" s="240"/>
      <c r="C1045" s="241"/>
      <c r="D1045" s="231" t="s">
        <v>152</v>
      </c>
      <c r="E1045" s="242" t="s">
        <v>30</v>
      </c>
      <c r="F1045" s="243" t="s">
        <v>375</v>
      </c>
      <c r="G1045" s="241"/>
      <c r="H1045" s="244">
        <v>526</v>
      </c>
      <c r="I1045" s="245"/>
      <c r="J1045" s="241"/>
      <c r="K1045" s="241"/>
      <c r="L1045" s="246"/>
      <c r="M1045" s="247"/>
      <c r="N1045" s="248"/>
      <c r="O1045" s="248"/>
      <c r="P1045" s="248"/>
      <c r="Q1045" s="248"/>
      <c r="R1045" s="248"/>
      <c r="S1045" s="248"/>
      <c r="T1045" s="249"/>
      <c r="AT1045" s="250" t="s">
        <v>152</v>
      </c>
      <c r="AU1045" s="250" t="s">
        <v>84</v>
      </c>
      <c r="AV1045" s="12" t="s">
        <v>84</v>
      </c>
      <c r="AW1045" s="12" t="s">
        <v>37</v>
      </c>
      <c r="AX1045" s="12" t="s">
        <v>74</v>
      </c>
      <c r="AY1045" s="250" t="s">
        <v>143</v>
      </c>
    </row>
    <row r="1046" s="11" customFormat="1">
      <c r="B1046" s="229"/>
      <c r="C1046" s="230"/>
      <c r="D1046" s="231" t="s">
        <v>152</v>
      </c>
      <c r="E1046" s="232" t="s">
        <v>30</v>
      </c>
      <c r="F1046" s="233" t="s">
        <v>1420</v>
      </c>
      <c r="G1046" s="230"/>
      <c r="H1046" s="232" t="s">
        <v>30</v>
      </c>
      <c r="I1046" s="234"/>
      <c r="J1046" s="230"/>
      <c r="K1046" s="230"/>
      <c r="L1046" s="235"/>
      <c r="M1046" s="236"/>
      <c r="N1046" s="237"/>
      <c r="O1046" s="237"/>
      <c r="P1046" s="237"/>
      <c r="Q1046" s="237"/>
      <c r="R1046" s="237"/>
      <c r="S1046" s="237"/>
      <c r="T1046" s="238"/>
      <c r="AT1046" s="239" t="s">
        <v>152</v>
      </c>
      <c r="AU1046" s="239" t="s">
        <v>84</v>
      </c>
      <c r="AV1046" s="11" t="s">
        <v>82</v>
      </c>
      <c r="AW1046" s="11" t="s">
        <v>37</v>
      </c>
      <c r="AX1046" s="11" t="s">
        <v>74</v>
      </c>
      <c r="AY1046" s="239" t="s">
        <v>143</v>
      </c>
    </row>
    <row r="1047" s="12" customFormat="1">
      <c r="B1047" s="240"/>
      <c r="C1047" s="241"/>
      <c r="D1047" s="231" t="s">
        <v>152</v>
      </c>
      <c r="E1047" s="242" t="s">
        <v>30</v>
      </c>
      <c r="F1047" s="243" t="s">
        <v>1426</v>
      </c>
      <c r="G1047" s="241"/>
      <c r="H1047" s="244">
        <v>53.5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AT1047" s="250" t="s">
        <v>152</v>
      </c>
      <c r="AU1047" s="250" t="s">
        <v>84</v>
      </c>
      <c r="AV1047" s="12" t="s">
        <v>84</v>
      </c>
      <c r="AW1047" s="12" t="s">
        <v>37</v>
      </c>
      <c r="AX1047" s="12" t="s">
        <v>74</v>
      </c>
      <c r="AY1047" s="250" t="s">
        <v>143</v>
      </c>
    </row>
    <row r="1048" s="11" customFormat="1">
      <c r="B1048" s="229"/>
      <c r="C1048" s="230"/>
      <c r="D1048" s="231" t="s">
        <v>152</v>
      </c>
      <c r="E1048" s="232" t="s">
        <v>30</v>
      </c>
      <c r="F1048" s="233" t="s">
        <v>1427</v>
      </c>
      <c r="G1048" s="230"/>
      <c r="H1048" s="232" t="s">
        <v>30</v>
      </c>
      <c r="I1048" s="234"/>
      <c r="J1048" s="230"/>
      <c r="K1048" s="230"/>
      <c r="L1048" s="235"/>
      <c r="M1048" s="236"/>
      <c r="N1048" s="237"/>
      <c r="O1048" s="237"/>
      <c r="P1048" s="237"/>
      <c r="Q1048" s="237"/>
      <c r="R1048" s="237"/>
      <c r="S1048" s="237"/>
      <c r="T1048" s="238"/>
      <c r="AT1048" s="239" t="s">
        <v>152</v>
      </c>
      <c r="AU1048" s="239" t="s">
        <v>84</v>
      </c>
      <c r="AV1048" s="11" t="s">
        <v>82</v>
      </c>
      <c r="AW1048" s="11" t="s">
        <v>37</v>
      </c>
      <c r="AX1048" s="11" t="s">
        <v>74</v>
      </c>
      <c r="AY1048" s="239" t="s">
        <v>143</v>
      </c>
    </row>
    <row r="1049" s="12" customFormat="1">
      <c r="B1049" s="240"/>
      <c r="C1049" s="241"/>
      <c r="D1049" s="231" t="s">
        <v>152</v>
      </c>
      <c r="E1049" s="242" t="s">
        <v>30</v>
      </c>
      <c r="F1049" s="243" t="s">
        <v>613</v>
      </c>
      <c r="G1049" s="241"/>
      <c r="H1049" s="244">
        <v>325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AT1049" s="250" t="s">
        <v>152</v>
      </c>
      <c r="AU1049" s="250" t="s">
        <v>84</v>
      </c>
      <c r="AV1049" s="12" t="s">
        <v>84</v>
      </c>
      <c r="AW1049" s="12" t="s">
        <v>37</v>
      </c>
      <c r="AX1049" s="12" t="s">
        <v>74</v>
      </c>
      <c r="AY1049" s="250" t="s">
        <v>143</v>
      </c>
    </row>
    <row r="1050" s="11" customFormat="1">
      <c r="B1050" s="229"/>
      <c r="C1050" s="230"/>
      <c r="D1050" s="231" t="s">
        <v>152</v>
      </c>
      <c r="E1050" s="232" t="s">
        <v>30</v>
      </c>
      <c r="F1050" s="233" t="s">
        <v>1420</v>
      </c>
      <c r="G1050" s="230"/>
      <c r="H1050" s="232" t="s">
        <v>30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AT1050" s="239" t="s">
        <v>152</v>
      </c>
      <c r="AU1050" s="239" t="s">
        <v>84</v>
      </c>
      <c r="AV1050" s="11" t="s">
        <v>82</v>
      </c>
      <c r="AW1050" s="11" t="s">
        <v>37</v>
      </c>
      <c r="AX1050" s="11" t="s">
        <v>74</v>
      </c>
      <c r="AY1050" s="239" t="s">
        <v>143</v>
      </c>
    </row>
    <row r="1051" s="12" customFormat="1">
      <c r="B1051" s="240"/>
      <c r="C1051" s="241"/>
      <c r="D1051" s="231" t="s">
        <v>152</v>
      </c>
      <c r="E1051" s="242" t="s">
        <v>30</v>
      </c>
      <c r="F1051" s="243" t="s">
        <v>1428</v>
      </c>
      <c r="G1051" s="241"/>
      <c r="H1051" s="244">
        <v>162.5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AT1051" s="250" t="s">
        <v>152</v>
      </c>
      <c r="AU1051" s="250" t="s">
        <v>84</v>
      </c>
      <c r="AV1051" s="12" t="s">
        <v>84</v>
      </c>
      <c r="AW1051" s="12" t="s">
        <v>37</v>
      </c>
      <c r="AX1051" s="12" t="s">
        <v>74</v>
      </c>
      <c r="AY1051" s="250" t="s">
        <v>143</v>
      </c>
    </row>
    <row r="1052" s="12" customFormat="1">
      <c r="B1052" s="240"/>
      <c r="C1052" s="241"/>
      <c r="D1052" s="231" t="s">
        <v>152</v>
      </c>
      <c r="E1052" s="242" t="s">
        <v>30</v>
      </c>
      <c r="F1052" s="243" t="s">
        <v>1429</v>
      </c>
      <c r="G1052" s="241"/>
      <c r="H1052" s="244">
        <v>214</v>
      </c>
      <c r="I1052" s="245"/>
      <c r="J1052" s="241"/>
      <c r="K1052" s="241"/>
      <c r="L1052" s="246"/>
      <c r="M1052" s="247"/>
      <c r="N1052" s="248"/>
      <c r="O1052" s="248"/>
      <c r="P1052" s="248"/>
      <c r="Q1052" s="248"/>
      <c r="R1052" s="248"/>
      <c r="S1052" s="248"/>
      <c r="T1052" s="249"/>
      <c r="AT1052" s="250" t="s">
        <v>152</v>
      </c>
      <c r="AU1052" s="250" t="s">
        <v>84</v>
      </c>
      <c r="AV1052" s="12" t="s">
        <v>84</v>
      </c>
      <c r="AW1052" s="12" t="s">
        <v>37</v>
      </c>
      <c r="AX1052" s="12" t="s">
        <v>74</v>
      </c>
      <c r="AY1052" s="250" t="s">
        <v>143</v>
      </c>
    </row>
    <row r="1053" s="14" customFormat="1">
      <c r="B1053" s="262"/>
      <c r="C1053" s="263"/>
      <c r="D1053" s="231" t="s">
        <v>152</v>
      </c>
      <c r="E1053" s="264" t="s">
        <v>30</v>
      </c>
      <c r="F1053" s="265" t="s">
        <v>187</v>
      </c>
      <c r="G1053" s="263"/>
      <c r="H1053" s="266">
        <v>1281</v>
      </c>
      <c r="I1053" s="267"/>
      <c r="J1053" s="263"/>
      <c r="K1053" s="263"/>
      <c r="L1053" s="268"/>
      <c r="M1053" s="269"/>
      <c r="N1053" s="270"/>
      <c r="O1053" s="270"/>
      <c r="P1053" s="270"/>
      <c r="Q1053" s="270"/>
      <c r="R1053" s="270"/>
      <c r="S1053" s="270"/>
      <c r="T1053" s="271"/>
      <c r="AT1053" s="272" t="s">
        <v>152</v>
      </c>
      <c r="AU1053" s="272" t="s">
        <v>84</v>
      </c>
      <c r="AV1053" s="14" t="s">
        <v>150</v>
      </c>
      <c r="AW1053" s="14" t="s">
        <v>37</v>
      </c>
      <c r="AX1053" s="14" t="s">
        <v>82</v>
      </c>
      <c r="AY1053" s="272" t="s">
        <v>143</v>
      </c>
    </row>
    <row r="1054" s="1" customFormat="1" ht="16.5" customHeight="1">
      <c r="B1054" s="46"/>
      <c r="C1054" s="217" t="s">
        <v>1430</v>
      </c>
      <c r="D1054" s="217" t="s">
        <v>145</v>
      </c>
      <c r="E1054" s="218" t="s">
        <v>1431</v>
      </c>
      <c r="F1054" s="219" t="s">
        <v>1432</v>
      </c>
      <c r="G1054" s="220" t="s">
        <v>321</v>
      </c>
      <c r="H1054" s="221">
        <v>30</v>
      </c>
      <c r="I1054" s="222"/>
      <c r="J1054" s="223">
        <f>ROUND(I1054*H1054,2)</f>
        <v>0</v>
      </c>
      <c r="K1054" s="219" t="s">
        <v>149</v>
      </c>
      <c r="L1054" s="72"/>
      <c r="M1054" s="224" t="s">
        <v>30</v>
      </c>
      <c r="N1054" s="225" t="s">
        <v>45</v>
      </c>
      <c r="O1054" s="47"/>
      <c r="P1054" s="226">
        <f>O1054*H1054</f>
        <v>0</v>
      </c>
      <c r="Q1054" s="226">
        <v>0</v>
      </c>
      <c r="R1054" s="226">
        <f>Q1054*H1054</f>
        <v>0</v>
      </c>
      <c r="S1054" s="226">
        <v>0.00029999999999999997</v>
      </c>
      <c r="T1054" s="227">
        <f>S1054*H1054</f>
        <v>0.0089999999999999993</v>
      </c>
      <c r="AR1054" s="24" t="s">
        <v>251</v>
      </c>
      <c r="AT1054" s="24" t="s">
        <v>145</v>
      </c>
      <c r="AU1054" s="24" t="s">
        <v>84</v>
      </c>
      <c r="AY1054" s="24" t="s">
        <v>143</v>
      </c>
      <c r="BE1054" s="228">
        <f>IF(N1054="základní",J1054,0)</f>
        <v>0</v>
      </c>
      <c r="BF1054" s="228">
        <f>IF(N1054="snížená",J1054,0)</f>
        <v>0</v>
      </c>
      <c r="BG1054" s="228">
        <f>IF(N1054="zákl. přenesená",J1054,0)</f>
        <v>0</v>
      </c>
      <c r="BH1054" s="228">
        <f>IF(N1054="sníž. přenesená",J1054,0)</f>
        <v>0</v>
      </c>
      <c r="BI1054" s="228">
        <f>IF(N1054="nulová",J1054,0)</f>
        <v>0</v>
      </c>
      <c r="BJ1054" s="24" t="s">
        <v>82</v>
      </c>
      <c r="BK1054" s="228">
        <f>ROUND(I1054*H1054,2)</f>
        <v>0</v>
      </c>
      <c r="BL1054" s="24" t="s">
        <v>251</v>
      </c>
      <c r="BM1054" s="24" t="s">
        <v>1433</v>
      </c>
    </row>
    <row r="1055" s="1" customFormat="1" ht="16.5" customHeight="1">
      <c r="B1055" s="46"/>
      <c r="C1055" s="217" t="s">
        <v>1434</v>
      </c>
      <c r="D1055" s="217" t="s">
        <v>145</v>
      </c>
      <c r="E1055" s="218" t="s">
        <v>1435</v>
      </c>
      <c r="F1055" s="219" t="s">
        <v>1436</v>
      </c>
      <c r="G1055" s="220" t="s">
        <v>321</v>
      </c>
      <c r="H1055" s="221">
        <v>3</v>
      </c>
      <c r="I1055" s="222"/>
      <c r="J1055" s="223">
        <f>ROUND(I1055*H1055,2)</f>
        <v>0</v>
      </c>
      <c r="K1055" s="219" t="s">
        <v>149</v>
      </c>
      <c r="L1055" s="72"/>
      <c r="M1055" s="224" t="s">
        <v>30</v>
      </c>
      <c r="N1055" s="225" t="s">
        <v>45</v>
      </c>
      <c r="O1055" s="47"/>
      <c r="P1055" s="226">
        <f>O1055*H1055</f>
        <v>0</v>
      </c>
      <c r="Q1055" s="226">
        <v>0</v>
      </c>
      <c r="R1055" s="226">
        <f>Q1055*H1055</f>
        <v>0</v>
      </c>
      <c r="S1055" s="226">
        <v>0.017049999999999999</v>
      </c>
      <c r="T1055" s="227">
        <f>S1055*H1055</f>
        <v>0.051150000000000001</v>
      </c>
      <c r="AR1055" s="24" t="s">
        <v>251</v>
      </c>
      <c r="AT1055" s="24" t="s">
        <v>145</v>
      </c>
      <c r="AU1055" s="24" t="s">
        <v>84</v>
      </c>
      <c r="AY1055" s="24" t="s">
        <v>143</v>
      </c>
      <c r="BE1055" s="228">
        <f>IF(N1055="základní",J1055,0)</f>
        <v>0</v>
      </c>
      <c r="BF1055" s="228">
        <f>IF(N1055="snížená",J1055,0)</f>
        <v>0</v>
      </c>
      <c r="BG1055" s="228">
        <f>IF(N1055="zákl. přenesená",J1055,0)</f>
        <v>0</v>
      </c>
      <c r="BH1055" s="228">
        <f>IF(N1055="sníž. přenesená",J1055,0)</f>
        <v>0</v>
      </c>
      <c r="BI1055" s="228">
        <f>IF(N1055="nulová",J1055,0)</f>
        <v>0</v>
      </c>
      <c r="BJ1055" s="24" t="s">
        <v>82</v>
      </c>
      <c r="BK1055" s="228">
        <f>ROUND(I1055*H1055,2)</f>
        <v>0</v>
      </c>
      <c r="BL1055" s="24" t="s">
        <v>251</v>
      </c>
      <c r="BM1055" s="24" t="s">
        <v>1437</v>
      </c>
    </row>
    <row r="1056" s="1" customFormat="1" ht="16.5" customHeight="1">
      <c r="B1056" s="46"/>
      <c r="C1056" s="217" t="s">
        <v>1438</v>
      </c>
      <c r="D1056" s="217" t="s">
        <v>145</v>
      </c>
      <c r="E1056" s="218" t="s">
        <v>1439</v>
      </c>
      <c r="F1056" s="219" t="s">
        <v>1440</v>
      </c>
      <c r="G1056" s="220" t="s">
        <v>321</v>
      </c>
      <c r="H1056" s="221">
        <v>4</v>
      </c>
      <c r="I1056" s="222"/>
      <c r="J1056" s="223">
        <f>ROUND(I1056*H1056,2)</f>
        <v>0</v>
      </c>
      <c r="K1056" s="219" t="s">
        <v>149</v>
      </c>
      <c r="L1056" s="72"/>
      <c r="M1056" s="224" t="s">
        <v>30</v>
      </c>
      <c r="N1056" s="225" t="s">
        <v>45</v>
      </c>
      <c r="O1056" s="47"/>
      <c r="P1056" s="226">
        <f>O1056*H1056</f>
        <v>0</v>
      </c>
      <c r="Q1056" s="226">
        <v>0</v>
      </c>
      <c r="R1056" s="226">
        <f>Q1056*H1056</f>
        <v>0</v>
      </c>
      <c r="S1056" s="226">
        <v>0.020109999999999999</v>
      </c>
      <c r="T1056" s="227">
        <f>S1056*H1056</f>
        <v>0.080439999999999998</v>
      </c>
      <c r="AR1056" s="24" t="s">
        <v>251</v>
      </c>
      <c r="AT1056" s="24" t="s">
        <v>145</v>
      </c>
      <c r="AU1056" s="24" t="s">
        <v>84</v>
      </c>
      <c r="AY1056" s="24" t="s">
        <v>143</v>
      </c>
      <c r="BE1056" s="228">
        <f>IF(N1056="základní",J1056,0)</f>
        <v>0</v>
      </c>
      <c r="BF1056" s="228">
        <f>IF(N1056="snížená",J1056,0)</f>
        <v>0</v>
      </c>
      <c r="BG1056" s="228">
        <f>IF(N1056="zákl. přenesená",J1056,0)</f>
        <v>0</v>
      </c>
      <c r="BH1056" s="228">
        <f>IF(N1056="sníž. přenesená",J1056,0)</f>
        <v>0</v>
      </c>
      <c r="BI1056" s="228">
        <f>IF(N1056="nulová",J1056,0)</f>
        <v>0</v>
      </c>
      <c r="BJ1056" s="24" t="s">
        <v>82</v>
      </c>
      <c r="BK1056" s="228">
        <f>ROUND(I1056*H1056,2)</f>
        <v>0</v>
      </c>
      <c r="BL1056" s="24" t="s">
        <v>251</v>
      </c>
      <c r="BM1056" s="24" t="s">
        <v>1441</v>
      </c>
    </row>
    <row r="1057" s="1" customFormat="1" ht="16.5" customHeight="1">
      <c r="B1057" s="46"/>
      <c r="C1057" s="217" t="s">
        <v>1442</v>
      </c>
      <c r="D1057" s="217" t="s">
        <v>145</v>
      </c>
      <c r="E1057" s="218" t="s">
        <v>1443</v>
      </c>
      <c r="F1057" s="219" t="s">
        <v>1444</v>
      </c>
      <c r="G1057" s="220" t="s">
        <v>321</v>
      </c>
      <c r="H1057" s="221">
        <v>2</v>
      </c>
      <c r="I1057" s="222"/>
      <c r="J1057" s="223">
        <f>ROUND(I1057*H1057,2)</f>
        <v>0</v>
      </c>
      <c r="K1057" s="219" t="s">
        <v>30</v>
      </c>
      <c r="L1057" s="72"/>
      <c r="M1057" s="224" t="s">
        <v>30</v>
      </c>
      <c r="N1057" s="225" t="s">
        <v>45</v>
      </c>
      <c r="O1057" s="47"/>
      <c r="P1057" s="226">
        <f>O1057*H1057</f>
        <v>0</v>
      </c>
      <c r="Q1057" s="226">
        <v>0</v>
      </c>
      <c r="R1057" s="226">
        <f>Q1057*H1057</f>
        <v>0</v>
      </c>
      <c r="S1057" s="226">
        <v>0.02307</v>
      </c>
      <c r="T1057" s="227">
        <f>S1057*H1057</f>
        <v>0.04614</v>
      </c>
      <c r="AR1057" s="24" t="s">
        <v>251</v>
      </c>
      <c r="AT1057" s="24" t="s">
        <v>145</v>
      </c>
      <c r="AU1057" s="24" t="s">
        <v>84</v>
      </c>
      <c r="AY1057" s="24" t="s">
        <v>143</v>
      </c>
      <c r="BE1057" s="228">
        <f>IF(N1057="základní",J1057,0)</f>
        <v>0</v>
      </c>
      <c r="BF1057" s="228">
        <f>IF(N1057="snížená",J1057,0)</f>
        <v>0</v>
      </c>
      <c r="BG1057" s="228">
        <f>IF(N1057="zákl. přenesená",J1057,0)</f>
        <v>0</v>
      </c>
      <c r="BH1057" s="228">
        <f>IF(N1057="sníž. přenesená",J1057,0)</f>
        <v>0</v>
      </c>
      <c r="BI1057" s="228">
        <f>IF(N1057="nulová",J1057,0)</f>
        <v>0</v>
      </c>
      <c r="BJ1057" s="24" t="s">
        <v>82</v>
      </c>
      <c r="BK1057" s="228">
        <f>ROUND(I1057*H1057,2)</f>
        <v>0</v>
      </c>
      <c r="BL1057" s="24" t="s">
        <v>251</v>
      </c>
      <c r="BM1057" s="24" t="s">
        <v>1445</v>
      </c>
    </row>
    <row r="1058" s="10" customFormat="1" ht="29.88" customHeight="1">
      <c r="B1058" s="201"/>
      <c r="C1058" s="202"/>
      <c r="D1058" s="203" t="s">
        <v>73</v>
      </c>
      <c r="E1058" s="215" t="s">
        <v>1446</v>
      </c>
      <c r="F1058" s="215" t="s">
        <v>1447</v>
      </c>
      <c r="G1058" s="202"/>
      <c r="H1058" s="202"/>
      <c r="I1058" s="205"/>
      <c r="J1058" s="216">
        <f>BK1058</f>
        <v>0</v>
      </c>
      <c r="K1058" s="202"/>
      <c r="L1058" s="207"/>
      <c r="M1058" s="208"/>
      <c r="N1058" s="209"/>
      <c r="O1058" s="209"/>
      <c r="P1058" s="210">
        <f>SUM(P1059:P1143)</f>
        <v>0</v>
      </c>
      <c r="Q1058" s="209"/>
      <c r="R1058" s="210">
        <f>SUM(R1059:R1143)</f>
        <v>10.047050000000001</v>
      </c>
      <c r="S1058" s="209"/>
      <c r="T1058" s="211">
        <f>SUM(T1059:T1143)</f>
        <v>0</v>
      </c>
      <c r="AR1058" s="212" t="s">
        <v>84</v>
      </c>
      <c r="AT1058" s="213" t="s">
        <v>73</v>
      </c>
      <c r="AU1058" s="213" t="s">
        <v>82</v>
      </c>
      <c r="AY1058" s="212" t="s">
        <v>143</v>
      </c>
      <c r="BK1058" s="214">
        <f>SUM(BK1059:BK1143)</f>
        <v>0</v>
      </c>
    </row>
    <row r="1059" s="1" customFormat="1" ht="25.5" customHeight="1">
      <c r="B1059" s="46"/>
      <c r="C1059" s="217" t="s">
        <v>1448</v>
      </c>
      <c r="D1059" s="217" t="s">
        <v>145</v>
      </c>
      <c r="E1059" s="218" t="s">
        <v>1449</v>
      </c>
      <c r="F1059" s="219" t="s">
        <v>1450</v>
      </c>
      <c r="G1059" s="220" t="s">
        <v>209</v>
      </c>
      <c r="H1059" s="221">
        <v>156</v>
      </c>
      <c r="I1059" s="222"/>
      <c r="J1059" s="223">
        <f>ROUND(I1059*H1059,2)</f>
        <v>0</v>
      </c>
      <c r="K1059" s="219" t="s">
        <v>149</v>
      </c>
      <c r="L1059" s="72"/>
      <c r="M1059" s="224" t="s">
        <v>30</v>
      </c>
      <c r="N1059" s="225" t="s">
        <v>45</v>
      </c>
      <c r="O1059" s="47"/>
      <c r="P1059" s="226">
        <f>O1059*H1059</f>
        <v>0</v>
      </c>
      <c r="Q1059" s="226">
        <v>0</v>
      </c>
      <c r="R1059" s="226">
        <f>Q1059*H1059</f>
        <v>0</v>
      </c>
      <c r="S1059" s="226">
        <v>0</v>
      </c>
      <c r="T1059" s="227">
        <f>S1059*H1059</f>
        <v>0</v>
      </c>
      <c r="AR1059" s="24" t="s">
        <v>251</v>
      </c>
      <c r="AT1059" s="24" t="s">
        <v>145</v>
      </c>
      <c r="AU1059" s="24" t="s">
        <v>84</v>
      </c>
      <c r="AY1059" s="24" t="s">
        <v>143</v>
      </c>
      <c r="BE1059" s="228">
        <f>IF(N1059="základní",J1059,0)</f>
        <v>0</v>
      </c>
      <c r="BF1059" s="228">
        <f>IF(N1059="snížená",J1059,0)</f>
        <v>0</v>
      </c>
      <c r="BG1059" s="228">
        <f>IF(N1059="zákl. přenesená",J1059,0)</f>
        <v>0</v>
      </c>
      <c r="BH1059" s="228">
        <f>IF(N1059="sníž. přenesená",J1059,0)</f>
        <v>0</v>
      </c>
      <c r="BI1059" s="228">
        <f>IF(N1059="nulová",J1059,0)</f>
        <v>0</v>
      </c>
      <c r="BJ1059" s="24" t="s">
        <v>82</v>
      </c>
      <c r="BK1059" s="228">
        <f>ROUND(I1059*H1059,2)</f>
        <v>0</v>
      </c>
      <c r="BL1059" s="24" t="s">
        <v>251</v>
      </c>
      <c r="BM1059" s="24" t="s">
        <v>1451</v>
      </c>
    </row>
    <row r="1060" s="11" customFormat="1">
      <c r="B1060" s="229"/>
      <c r="C1060" s="230"/>
      <c r="D1060" s="231" t="s">
        <v>152</v>
      </c>
      <c r="E1060" s="232" t="s">
        <v>30</v>
      </c>
      <c r="F1060" s="233" t="s">
        <v>1452</v>
      </c>
      <c r="G1060" s="230"/>
      <c r="H1060" s="232" t="s">
        <v>30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AT1060" s="239" t="s">
        <v>152</v>
      </c>
      <c r="AU1060" s="239" t="s">
        <v>84</v>
      </c>
      <c r="AV1060" s="11" t="s">
        <v>82</v>
      </c>
      <c r="AW1060" s="11" t="s">
        <v>37</v>
      </c>
      <c r="AX1060" s="11" t="s">
        <v>74</v>
      </c>
      <c r="AY1060" s="239" t="s">
        <v>143</v>
      </c>
    </row>
    <row r="1061" s="11" customFormat="1">
      <c r="B1061" s="229"/>
      <c r="C1061" s="230"/>
      <c r="D1061" s="231" t="s">
        <v>152</v>
      </c>
      <c r="E1061" s="232" t="s">
        <v>30</v>
      </c>
      <c r="F1061" s="233" t="s">
        <v>427</v>
      </c>
      <c r="G1061" s="230"/>
      <c r="H1061" s="232" t="s">
        <v>30</v>
      </c>
      <c r="I1061" s="234"/>
      <c r="J1061" s="230"/>
      <c r="K1061" s="230"/>
      <c r="L1061" s="235"/>
      <c r="M1061" s="236"/>
      <c r="N1061" s="237"/>
      <c r="O1061" s="237"/>
      <c r="P1061" s="237"/>
      <c r="Q1061" s="237"/>
      <c r="R1061" s="237"/>
      <c r="S1061" s="237"/>
      <c r="T1061" s="238"/>
      <c r="AT1061" s="239" t="s">
        <v>152</v>
      </c>
      <c r="AU1061" s="239" t="s">
        <v>84</v>
      </c>
      <c r="AV1061" s="11" t="s">
        <v>82</v>
      </c>
      <c r="AW1061" s="11" t="s">
        <v>37</v>
      </c>
      <c r="AX1061" s="11" t="s">
        <v>74</v>
      </c>
      <c r="AY1061" s="239" t="s">
        <v>143</v>
      </c>
    </row>
    <row r="1062" s="12" customFormat="1">
      <c r="B1062" s="240"/>
      <c r="C1062" s="241"/>
      <c r="D1062" s="231" t="s">
        <v>152</v>
      </c>
      <c r="E1062" s="242" t="s">
        <v>30</v>
      </c>
      <c r="F1062" s="243" t="s">
        <v>428</v>
      </c>
      <c r="G1062" s="241"/>
      <c r="H1062" s="244">
        <v>115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AT1062" s="250" t="s">
        <v>152</v>
      </c>
      <c r="AU1062" s="250" t="s">
        <v>84</v>
      </c>
      <c r="AV1062" s="12" t="s">
        <v>84</v>
      </c>
      <c r="AW1062" s="12" t="s">
        <v>37</v>
      </c>
      <c r="AX1062" s="12" t="s">
        <v>74</v>
      </c>
      <c r="AY1062" s="250" t="s">
        <v>143</v>
      </c>
    </row>
    <row r="1063" s="13" customFormat="1">
      <c r="B1063" s="251"/>
      <c r="C1063" s="252"/>
      <c r="D1063" s="231" t="s">
        <v>152</v>
      </c>
      <c r="E1063" s="253" t="s">
        <v>30</v>
      </c>
      <c r="F1063" s="254" t="s">
        <v>497</v>
      </c>
      <c r="G1063" s="252"/>
      <c r="H1063" s="255">
        <v>115</v>
      </c>
      <c r="I1063" s="256"/>
      <c r="J1063" s="252"/>
      <c r="K1063" s="252"/>
      <c r="L1063" s="257"/>
      <c r="M1063" s="258"/>
      <c r="N1063" s="259"/>
      <c r="O1063" s="259"/>
      <c r="P1063" s="259"/>
      <c r="Q1063" s="259"/>
      <c r="R1063" s="259"/>
      <c r="S1063" s="259"/>
      <c r="T1063" s="260"/>
      <c r="AT1063" s="261" t="s">
        <v>152</v>
      </c>
      <c r="AU1063" s="261" t="s">
        <v>84</v>
      </c>
      <c r="AV1063" s="13" t="s">
        <v>159</v>
      </c>
      <c r="AW1063" s="13" t="s">
        <v>37</v>
      </c>
      <c r="AX1063" s="13" t="s">
        <v>74</v>
      </c>
      <c r="AY1063" s="261" t="s">
        <v>143</v>
      </c>
    </row>
    <row r="1064" s="11" customFormat="1">
      <c r="B1064" s="229"/>
      <c r="C1064" s="230"/>
      <c r="D1064" s="231" t="s">
        <v>152</v>
      </c>
      <c r="E1064" s="232" t="s">
        <v>30</v>
      </c>
      <c r="F1064" s="233" t="s">
        <v>536</v>
      </c>
      <c r="G1064" s="230"/>
      <c r="H1064" s="232" t="s">
        <v>30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AT1064" s="239" t="s">
        <v>152</v>
      </c>
      <c r="AU1064" s="239" t="s">
        <v>84</v>
      </c>
      <c r="AV1064" s="11" t="s">
        <v>82</v>
      </c>
      <c r="AW1064" s="11" t="s">
        <v>37</v>
      </c>
      <c r="AX1064" s="11" t="s">
        <v>74</v>
      </c>
      <c r="AY1064" s="239" t="s">
        <v>143</v>
      </c>
    </row>
    <row r="1065" s="11" customFormat="1">
      <c r="B1065" s="229"/>
      <c r="C1065" s="230"/>
      <c r="D1065" s="231" t="s">
        <v>152</v>
      </c>
      <c r="E1065" s="232" t="s">
        <v>30</v>
      </c>
      <c r="F1065" s="233" t="s">
        <v>1453</v>
      </c>
      <c r="G1065" s="230"/>
      <c r="H1065" s="232" t="s">
        <v>30</v>
      </c>
      <c r="I1065" s="234"/>
      <c r="J1065" s="230"/>
      <c r="K1065" s="230"/>
      <c r="L1065" s="235"/>
      <c r="M1065" s="236"/>
      <c r="N1065" s="237"/>
      <c r="O1065" s="237"/>
      <c r="P1065" s="237"/>
      <c r="Q1065" s="237"/>
      <c r="R1065" s="237"/>
      <c r="S1065" s="237"/>
      <c r="T1065" s="238"/>
      <c r="AT1065" s="239" t="s">
        <v>152</v>
      </c>
      <c r="AU1065" s="239" t="s">
        <v>84</v>
      </c>
      <c r="AV1065" s="11" t="s">
        <v>82</v>
      </c>
      <c r="AW1065" s="11" t="s">
        <v>37</v>
      </c>
      <c r="AX1065" s="11" t="s">
        <v>74</v>
      </c>
      <c r="AY1065" s="239" t="s">
        <v>143</v>
      </c>
    </row>
    <row r="1066" s="12" customFormat="1">
      <c r="B1066" s="240"/>
      <c r="C1066" s="241"/>
      <c r="D1066" s="231" t="s">
        <v>152</v>
      </c>
      <c r="E1066" s="242" t="s">
        <v>30</v>
      </c>
      <c r="F1066" s="243" t="s">
        <v>1454</v>
      </c>
      <c r="G1066" s="241"/>
      <c r="H1066" s="244">
        <v>6.5099999999999998</v>
      </c>
      <c r="I1066" s="245"/>
      <c r="J1066" s="241"/>
      <c r="K1066" s="241"/>
      <c r="L1066" s="246"/>
      <c r="M1066" s="247"/>
      <c r="N1066" s="248"/>
      <c r="O1066" s="248"/>
      <c r="P1066" s="248"/>
      <c r="Q1066" s="248"/>
      <c r="R1066" s="248"/>
      <c r="S1066" s="248"/>
      <c r="T1066" s="249"/>
      <c r="AT1066" s="250" t="s">
        <v>152</v>
      </c>
      <c r="AU1066" s="250" t="s">
        <v>84</v>
      </c>
      <c r="AV1066" s="12" t="s">
        <v>84</v>
      </c>
      <c r="AW1066" s="12" t="s">
        <v>37</v>
      </c>
      <c r="AX1066" s="12" t="s">
        <v>74</v>
      </c>
      <c r="AY1066" s="250" t="s">
        <v>143</v>
      </c>
    </row>
    <row r="1067" s="12" customFormat="1">
      <c r="B1067" s="240"/>
      <c r="C1067" s="241"/>
      <c r="D1067" s="231" t="s">
        <v>152</v>
      </c>
      <c r="E1067" s="242" t="s">
        <v>30</v>
      </c>
      <c r="F1067" s="243" t="s">
        <v>1455</v>
      </c>
      <c r="G1067" s="241"/>
      <c r="H1067" s="244">
        <v>10.710000000000001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AT1067" s="250" t="s">
        <v>152</v>
      </c>
      <c r="AU1067" s="250" t="s">
        <v>84</v>
      </c>
      <c r="AV1067" s="12" t="s">
        <v>84</v>
      </c>
      <c r="AW1067" s="12" t="s">
        <v>37</v>
      </c>
      <c r="AX1067" s="12" t="s">
        <v>74</v>
      </c>
      <c r="AY1067" s="250" t="s">
        <v>143</v>
      </c>
    </row>
    <row r="1068" s="12" customFormat="1">
      <c r="B1068" s="240"/>
      <c r="C1068" s="241"/>
      <c r="D1068" s="231" t="s">
        <v>152</v>
      </c>
      <c r="E1068" s="242" t="s">
        <v>30</v>
      </c>
      <c r="F1068" s="243" t="s">
        <v>1456</v>
      </c>
      <c r="G1068" s="241"/>
      <c r="H1068" s="244">
        <v>2.7799999999999998</v>
      </c>
      <c r="I1068" s="245"/>
      <c r="J1068" s="241"/>
      <c r="K1068" s="241"/>
      <c r="L1068" s="246"/>
      <c r="M1068" s="247"/>
      <c r="N1068" s="248"/>
      <c r="O1068" s="248"/>
      <c r="P1068" s="248"/>
      <c r="Q1068" s="248"/>
      <c r="R1068" s="248"/>
      <c r="S1068" s="248"/>
      <c r="T1068" s="249"/>
      <c r="AT1068" s="250" t="s">
        <v>152</v>
      </c>
      <c r="AU1068" s="250" t="s">
        <v>84</v>
      </c>
      <c r="AV1068" s="12" t="s">
        <v>84</v>
      </c>
      <c r="AW1068" s="12" t="s">
        <v>37</v>
      </c>
      <c r="AX1068" s="12" t="s">
        <v>74</v>
      </c>
      <c r="AY1068" s="250" t="s">
        <v>143</v>
      </c>
    </row>
    <row r="1069" s="13" customFormat="1">
      <c r="B1069" s="251"/>
      <c r="C1069" s="252"/>
      <c r="D1069" s="231" t="s">
        <v>152</v>
      </c>
      <c r="E1069" s="253" t="s">
        <v>30</v>
      </c>
      <c r="F1069" s="254" t="s">
        <v>499</v>
      </c>
      <c r="G1069" s="252"/>
      <c r="H1069" s="255">
        <v>20</v>
      </c>
      <c r="I1069" s="256"/>
      <c r="J1069" s="252"/>
      <c r="K1069" s="252"/>
      <c r="L1069" s="257"/>
      <c r="M1069" s="258"/>
      <c r="N1069" s="259"/>
      <c r="O1069" s="259"/>
      <c r="P1069" s="259"/>
      <c r="Q1069" s="259"/>
      <c r="R1069" s="259"/>
      <c r="S1069" s="259"/>
      <c r="T1069" s="260"/>
      <c r="AT1069" s="261" t="s">
        <v>152</v>
      </c>
      <c r="AU1069" s="261" t="s">
        <v>84</v>
      </c>
      <c r="AV1069" s="13" t="s">
        <v>159</v>
      </c>
      <c r="AW1069" s="13" t="s">
        <v>37</v>
      </c>
      <c r="AX1069" s="13" t="s">
        <v>74</v>
      </c>
      <c r="AY1069" s="261" t="s">
        <v>143</v>
      </c>
    </row>
    <row r="1070" s="11" customFormat="1">
      <c r="B1070" s="229"/>
      <c r="C1070" s="230"/>
      <c r="D1070" s="231" t="s">
        <v>152</v>
      </c>
      <c r="E1070" s="232" t="s">
        <v>30</v>
      </c>
      <c r="F1070" s="233" t="s">
        <v>1457</v>
      </c>
      <c r="G1070" s="230"/>
      <c r="H1070" s="232" t="s">
        <v>30</v>
      </c>
      <c r="I1070" s="234"/>
      <c r="J1070" s="230"/>
      <c r="K1070" s="230"/>
      <c r="L1070" s="235"/>
      <c r="M1070" s="236"/>
      <c r="N1070" s="237"/>
      <c r="O1070" s="237"/>
      <c r="P1070" s="237"/>
      <c r="Q1070" s="237"/>
      <c r="R1070" s="237"/>
      <c r="S1070" s="237"/>
      <c r="T1070" s="238"/>
      <c r="AT1070" s="239" t="s">
        <v>152</v>
      </c>
      <c r="AU1070" s="239" t="s">
        <v>84</v>
      </c>
      <c r="AV1070" s="11" t="s">
        <v>82</v>
      </c>
      <c r="AW1070" s="11" t="s">
        <v>37</v>
      </c>
      <c r="AX1070" s="11" t="s">
        <v>74</v>
      </c>
      <c r="AY1070" s="239" t="s">
        <v>143</v>
      </c>
    </row>
    <row r="1071" s="12" customFormat="1">
      <c r="B1071" s="240"/>
      <c r="C1071" s="241"/>
      <c r="D1071" s="231" t="s">
        <v>152</v>
      </c>
      <c r="E1071" s="242" t="s">
        <v>30</v>
      </c>
      <c r="F1071" s="243" t="s">
        <v>1458</v>
      </c>
      <c r="G1071" s="241"/>
      <c r="H1071" s="244">
        <v>4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AT1071" s="250" t="s">
        <v>152</v>
      </c>
      <c r="AU1071" s="250" t="s">
        <v>84</v>
      </c>
      <c r="AV1071" s="12" t="s">
        <v>84</v>
      </c>
      <c r="AW1071" s="12" t="s">
        <v>37</v>
      </c>
      <c r="AX1071" s="12" t="s">
        <v>74</v>
      </c>
      <c r="AY1071" s="250" t="s">
        <v>143</v>
      </c>
    </row>
    <row r="1072" s="13" customFormat="1">
      <c r="B1072" s="251"/>
      <c r="C1072" s="252"/>
      <c r="D1072" s="231" t="s">
        <v>152</v>
      </c>
      <c r="E1072" s="253" t="s">
        <v>30</v>
      </c>
      <c r="F1072" s="254" t="s">
        <v>504</v>
      </c>
      <c r="G1072" s="252"/>
      <c r="H1072" s="255">
        <v>4</v>
      </c>
      <c r="I1072" s="256"/>
      <c r="J1072" s="252"/>
      <c r="K1072" s="252"/>
      <c r="L1072" s="257"/>
      <c r="M1072" s="258"/>
      <c r="N1072" s="259"/>
      <c r="O1072" s="259"/>
      <c r="P1072" s="259"/>
      <c r="Q1072" s="259"/>
      <c r="R1072" s="259"/>
      <c r="S1072" s="259"/>
      <c r="T1072" s="260"/>
      <c r="AT1072" s="261" t="s">
        <v>152</v>
      </c>
      <c r="AU1072" s="261" t="s">
        <v>84</v>
      </c>
      <c r="AV1072" s="13" t="s">
        <v>159</v>
      </c>
      <c r="AW1072" s="13" t="s">
        <v>37</v>
      </c>
      <c r="AX1072" s="13" t="s">
        <v>74</v>
      </c>
      <c r="AY1072" s="261" t="s">
        <v>143</v>
      </c>
    </row>
    <row r="1073" s="11" customFormat="1">
      <c r="B1073" s="229"/>
      <c r="C1073" s="230"/>
      <c r="D1073" s="231" t="s">
        <v>152</v>
      </c>
      <c r="E1073" s="232" t="s">
        <v>30</v>
      </c>
      <c r="F1073" s="233" t="s">
        <v>1459</v>
      </c>
      <c r="G1073" s="230"/>
      <c r="H1073" s="232" t="s">
        <v>30</v>
      </c>
      <c r="I1073" s="234"/>
      <c r="J1073" s="230"/>
      <c r="K1073" s="230"/>
      <c r="L1073" s="235"/>
      <c r="M1073" s="236"/>
      <c r="N1073" s="237"/>
      <c r="O1073" s="237"/>
      <c r="P1073" s="237"/>
      <c r="Q1073" s="237"/>
      <c r="R1073" s="237"/>
      <c r="S1073" s="237"/>
      <c r="T1073" s="238"/>
      <c r="AT1073" s="239" t="s">
        <v>152</v>
      </c>
      <c r="AU1073" s="239" t="s">
        <v>84</v>
      </c>
      <c r="AV1073" s="11" t="s">
        <v>82</v>
      </c>
      <c r="AW1073" s="11" t="s">
        <v>37</v>
      </c>
      <c r="AX1073" s="11" t="s">
        <v>74</v>
      </c>
      <c r="AY1073" s="239" t="s">
        <v>143</v>
      </c>
    </row>
    <row r="1074" s="12" customFormat="1">
      <c r="B1074" s="240"/>
      <c r="C1074" s="241"/>
      <c r="D1074" s="231" t="s">
        <v>152</v>
      </c>
      <c r="E1074" s="242" t="s">
        <v>30</v>
      </c>
      <c r="F1074" s="243" t="s">
        <v>1460</v>
      </c>
      <c r="G1074" s="241"/>
      <c r="H1074" s="244">
        <v>6.9299999999999997</v>
      </c>
      <c r="I1074" s="245"/>
      <c r="J1074" s="241"/>
      <c r="K1074" s="241"/>
      <c r="L1074" s="246"/>
      <c r="M1074" s="247"/>
      <c r="N1074" s="248"/>
      <c r="O1074" s="248"/>
      <c r="P1074" s="248"/>
      <c r="Q1074" s="248"/>
      <c r="R1074" s="248"/>
      <c r="S1074" s="248"/>
      <c r="T1074" s="249"/>
      <c r="AT1074" s="250" t="s">
        <v>152</v>
      </c>
      <c r="AU1074" s="250" t="s">
        <v>84</v>
      </c>
      <c r="AV1074" s="12" t="s">
        <v>84</v>
      </c>
      <c r="AW1074" s="12" t="s">
        <v>37</v>
      </c>
      <c r="AX1074" s="12" t="s">
        <v>74</v>
      </c>
      <c r="AY1074" s="250" t="s">
        <v>143</v>
      </c>
    </row>
    <row r="1075" s="12" customFormat="1">
      <c r="B1075" s="240"/>
      <c r="C1075" s="241"/>
      <c r="D1075" s="231" t="s">
        <v>152</v>
      </c>
      <c r="E1075" s="242" t="s">
        <v>30</v>
      </c>
      <c r="F1075" s="243" t="s">
        <v>1461</v>
      </c>
      <c r="G1075" s="241"/>
      <c r="H1075" s="244">
        <v>0.68000000000000005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AT1075" s="250" t="s">
        <v>152</v>
      </c>
      <c r="AU1075" s="250" t="s">
        <v>84</v>
      </c>
      <c r="AV1075" s="12" t="s">
        <v>84</v>
      </c>
      <c r="AW1075" s="12" t="s">
        <v>37</v>
      </c>
      <c r="AX1075" s="12" t="s">
        <v>74</v>
      </c>
      <c r="AY1075" s="250" t="s">
        <v>143</v>
      </c>
    </row>
    <row r="1076" s="12" customFormat="1">
      <c r="B1076" s="240"/>
      <c r="C1076" s="241"/>
      <c r="D1076" s="231" t="s">
        <v>152</v>
      </c>
      <c r="E1076" s="242" t="s">
        <v>30</v>
      </c>
      <c r="F1076" s="243" t="s">
        <v>1462</v>
      </c>
      <c r="G1076" s="241"/>
      <c r="H1076" s="244">
        <v>3.96</v>
      </c>
      <c r="I1076" s="245"/>
      <c r="J1076" s="241"/>
      <c r="K1076" s="241"/>
      <c r="L1076" s="246"/>
      <c r="M1076" s="247"/>
      <c r="N1076" s="248"/>
      <c r="O1076" s="248"/>
      <c r="P1076" s="248"/>
      <c r="Q1076" s="248"/>
      <c r="R1076" s="248"/>
      <c r="S1076" s="248"/>
      <c r="T1076" s="249"/>
      <c r="AT1076" s="250" t="s">
        <v>152</v>
      </c>
      <c r="AU1076" s="250" t="s">
        <v>84</v>
      </c>
      <c r="AV1076" s="12" t="s">
        <v>84</v>
      </c>
      <c r="AW1076" s="12" t="s">
        <v>37</v>
      </c>
      <c r="AX1076" s="12" t="s">
        <v>74</v>
      </c>
      <c r="AY1076" s="250" t="s">
        <v>143</v>
      </c>
    </row>
    <row r="1077" s="12" customFormat="1">
      <c r="B1077" s="240"/>
      <c r="C1077" s="241"/>
      <c r="D1077" s="231" t="s">
        <v>152</v>
      </c>
      <c r="E1077" s="242" t="s">
        <v>30</v>
      </c>
      <c r="F1077" s="243" t="s">
        <v>1463</v>
      </c>
      <c r="G1077" s="241"/>
      <c r="H1077" s="244">
        <v>2.73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AT1077" s="250" t="s">
        <v>152</v>
      </c>
      <c r="AU1077" s="250" t="s">
        <v>84</v>
      </c>
      <c r="AV1077" s="12" t="s">
        <v>84</v>
      </c>
      <c r="AW1077" s="12" t="s">
        <v>37</v>
      </c>
      <c r="AX1077" s="12" t="s">
        <v>74</v>
      </c>
      <c r="AY1077" s="250" t="s">
        <v>143</v>
      </c>
    </row>
    <row r="1078" s="12" customFormat="1">
      <c r="B1078" s="240"/>
      <c r="C1078" s="241"/>
      <c r="D1078" s="231" t="s">
        <v>152</v>
      </c>
      <c r="E1078" s="242" t="s">
        <v>30</v>
      </c>
      <c r="F1078" s="243" t="s">
        <v>1464</v>
      </c>
      <c r="G1078" s="241"/>
      <c r="H1078" s="244">
        <v>2.7000000000000002</v>
      </c>
      <c r="I1078" s="245"/>
      <c r="J1078" s="241"/>
      <c r="K1078" s="241"/>
      <c r="L1078" s="246"/>
      <c r="M1078" s="247"/>
      <c r="N1078" s="248"/>
      <c r="O1078" s="248"/>
      <c r="P1078" s="248"/>
      <c r="Q1078" s="248"/>
      <c r="R1078" s="248"/>
      <c r="S1078" s="248"/>
      <c r="T1078" s="249"/>
      <c r="AT1078" s="250" t="s">
        <v>152</v>
      </c>
      <c r="AU1078" s="250" t="s">
        <v>84</v>
      </c>
      <c r="AV1078" s="12" t="s">
        <v>84</v>
      </c>
      <c r="AW1078" s="12" t="s">
        <v>37</v>
      </c>
      <c r="AX1078" s="12" t="s">
        <v>74</v>
      </c>
      <c r="AY1078" s="250" t="s">
        <v>143</v>
      </c>
    </row>
    <row r="1079" s="13" customFormat="1">
      <c r="B1079" s="251"/>
      <c r="C1079" s="252"/>
      <c r="D1079" s="231" t="s">
        <v>152</v>
      </c>
      <c r="E1079" s="253" t="s">
        <v>30</v>
      </c>
      <c r="F1079" s="254" t="s">
        <v>616</v>
      </c>
      <c r="G1079" s="252"/>
      <c r="H1079" s="255">
        <v>17</v>
      </c>
      <c r="I1079" s="256"/>
      <c r="J1079" s="252"/>
      <c r="K1079" s="252"/>
      <c r="L1079" s="257"/>
      <c r="M1079" s="258"/>
      <c r="N1079" s="259"/>
      <c r="O1079" s="259"/>
      <c r="P1079" s="259"/>
      <c r="Q1079" s="259"/>
      <c r="R1079" s="259"/>
      <c r="S1079" s="259"/>
      <c r="T1079" s="260"/>
      <c r="AT1079" s="261" t="s">
        <v>152</v>
      </c>
      <c r="AU1079" s="261" t="s">
        <v>84</v>
      </c>
      <c r="AV1079" s="13" t="s">
        <v>159</v>
      </c>
      <c r="AW1079" s="13" t="s">
        <v>37</v>
      </c>
      <c r="AX1079" s="13" t="s">
        <v>74</v>
      </c>
      <c r="AY1079" s="261" t="s">
        <v>143</v>
      </c>
    </row>
    <row r="1080" s="14" customFormat="1">
      <c r="B1080" s="262"/>
      <c r="C1080" s="263"/>
      <c r="D1080" s="231" t="s">
        <v>152</v>
      </c>
      <c r="E1080" s="264" t="s">
        <v>30</v>
      </c>
      <c r="F1080" s="265" t="s">
        <v>187</v>
      </c>
      <c r="G1080" s="263"/>
      <c r="H1080" s="266">
        <v>156</v>
      </c>
      <c r="I1080" s="267"/>
      <c r="J1080" s="263"/>
      <c r="K1080" s="263"/>
      <c r="L1080" s="268"/>
      <c r="M1080" s="269"/>
      <c r="N1080" s="270"/>
      <c r="O1080" s="270"/>
      <c r="P1080" s="270"/>
      <c r="Q1080" s="270"/>
      <c r="R1080" s="270"/>
      <c r="S1080" s="270"/>
      <c r="T1080" s="271"/>
      <c r="AT1080" s="272" t="s">
        <v>152</v>
      </c>
      <c r="AU1080" s="272" t="s">
        <v>84</v>
      </c>
      <c r="AV1080" s="14" t="s">
        <v>150</v>
      </c>
      <c r="AW1080" s="14" t="s">
        <v>37</v>
      </c>
      <c r="AX1080" s="14" t="s">
        <v>82</v>
      </c>
      <c r="AY1080" s="272" t="s">
        <v>143</v>
      </c>
    </row>
    <row r="1081" s="1" customFormat="1" ht="16.5" customHeight="1">
      <c r="B1081" s="46"/>
      <c r="C1081" s="273" t="s">
        <v>1465</v>
      </c>
      <c r="D1081" s="273" t="s">
        <v>195</v>
      </c>
      <c r="E1081" s="274" t="s">
        <v>1466</v>
      </c>
      <c r="F1081" s="275" t="s">
        <v>1467</v>
      </c>
      <c r="G1081" s="276" t="s">
        <v>198</v>
      </c>
      <c r="H1081" s="277">
        <v>0.055</v>
      </c>
      <c r="I1081" s="278"/>
      <c r="J1081" s="279">
        <f>ROUND(I1081*H1081,2)</f>
        <v>0</v>
      </c>
      <c r="K1081" s="275" t="s">
        <v>149</v>
      </c>
      <c r="L1081" s="280"/>
      <c r="M1081" s="281" t="s">
        <v>30</v>
      </c>
      <c r="N1081" s="282" t="s">
        <v>45</v>
      </c>
      <c r="O1081" s="47"/>
      <c r="P1081" s="226">
        <f>O1081*H1081</f>
        <v>0</v>
      </c>
      <c r="Q1081" s="226">
        <v>1</v>
      </c>
      <c r="R1081" s="226">
        <f>Q1081*H1081</f>
        <v>0.055</v>
      </c>
      <c r="S1081" s="226">
        <v>0</v>
      </c>
      <c r="T1081" s="227">
        <f>S1081*H1081</f>
        <v>0</v>
      </c>
      <c r="AR1081" s="24" t="s">
        <v>363</v>
      </c>
      <c r="AT1081" s="24" t="s">
        <v>195</v>
      </c>
      <c r="AU1081" s="24" t="s">
        <v>84</v>
      </c>
      <c r="AY1081" s="24" t="s">
        <v>143</v>
      </c>
      <c r="BE1081" s="228">
        <f>IF(N1081="základní",J1081,0)</f>
        <v>0</v>
      </c>
      <c r="BF1081" s="228">
        <f>IF(N1081="snížená",J1081,0)</f>
        <v>0</v>
      </c>
      <c r="BG1081" s="228">
        <f>IF(N1081="zákl. přenesená",J1081,0)</f>
        <v>0</v>
      </c>
      <c r="BH1081" s="228">
        <f>IF(N1081="sníž. přenesená",J1081,0)</f>
        <v>0</v>
      </c>
      <c r="BI1081" s="228">
        <f>IF(N1081="nulová",J1081,0)</f>
        <v>0</v>
      </c>
      <c r="BJ1081" s="24" t="s">
        <v>82</v>
      </c>
      <c r="BK1081" s="228">
        <f>ROUND(I1081*H1081,2)</f>
        <v>0</v>
      </c>
      <c r="BL1081" s="24" t="s">
        <v>251</v>
      </c>
      <c r="BM1081" s="24" t="s">
        <v>1468</v>
      </c>
    </row>
    <row r="1082" s="11" customFormat="1">
      <c r="B1082" s="229"/>
      <c r="C1082" s="230"/>
      <c r="D1082" s="231" t="s">
        <v>152</v>
      </c>
      <c r="E1082" s="232" t="s">
        <v>30</v>
      </c>
      <c r="F1082" s="233" t="s">
        <v>1469</v>
      </c>
      <c r="G1082" s="230"/>
      <c r="H1082" s="232" t="s">
        <v>30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AT1082" s="239" t="s">
        <v>152</v>
      </c>
      <c r="AU1082" s="239" t="s">
        <v>84</v>
      </c>
      <c r="AV1082" s="11" t="s">
        <v>82</v>
      </c>
      <c r="AW1082" s="11" t="s">
        <v>37</v>
      </c>
      <c r="AX1082" s="11" t="s">
        <v>74</v>
      </c>
      <c r="AY1082" s="239" t="s">
        <v>143</v>
      </c>
    </row>
    <row r="1083" s="12" customFormat="1">
      <c r="B1083" s="240"/>
      <c r="C1083" s="241"/>
      <c r="D1083" s="231" t="s">
        <v>152</v>
      </c>
      <c r="E1083" s="242" t="s">
        <v>30</v>
      </c>
      <c r="F1083" s="243" t="s">
        <v>1470</v>
      </c>
      <c r="G1083" s="241"/>
      <c r="H1083" s="244">
        <v>0.055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AT1083" s="250" t="s">
        <v>152</v>
      </c>
      <c r="AU1083" s="250" t="s">
        <v>84</v>
      </c>
      <c r="AV1083" s="12" t="s">
        <v>84</v>
      </c>
      <c r="AW1083" s="12" t="s">
        <v>37</v>
      </c>
      <c r="AX1083" s="12" t="s">
        <v>82</v>
      </c>
      <c r="AY1083" s="250" t="s">
        <v>143</v>
      </c>
    </row>
    <row r="1084" s="1" customFormat="1" ht="25.5" customHeight="1">
      <c r="B1084" s="46"/>
      <c r="C1084" s="217" t="s">
        <v>1471</v>
      </c>
      <c r="D1084" s="217" t="s">
        <v>145</v>
      </c>
      <c r="E1084" s="218" t="s">
        <v>1472</v>
      </c>
      <c r="F1084" s="219" t="s">
        <v>1473</v>
      </c>
      <c r="G1084" s="220" t="s">
        <v>209</v>
      </c>
      <c r="H1084" s="221">
        <v>156</v>
      </c>
      <c r="I1084" s="222"/>
      <c r="J1084" s="223">
        <f>ROUND(I1084*H1084,2)</f>
        <v>0</v>
      </c>
      <c r="K1084" s="219" t="s">
        <v>149</v>
      </c>
      <c r="L1084" s="72"/>
      <c r="M1084" s="224" t="s">
        <v>30</v>
      </c>
      <c r="N1084" s="225" t="s">
        <v>45</v>
      </c>
      <c r="O1084" s="47"/>
      <c r="P1084" s="226">
        <f>O1084*H1084</f>
        <v>0</v>
      </c>
      <c r="Q1084" s="226">
        <v>0.00040000000000000002</v>
      </c>
      <c r="R1084" s="226">
        <f>Q1084*H1084</f>
        <v>0.062400000000000004</v>
      </c>
      <c r="S1084" s="226">
        <v>0</v>
      </c>
      <c r="T1084" s="227">
        <f>S1084*H1084</f>
        <v>0</v>
      </c>
      <c r="AR1084" s="24" t="s">
        <v>251</v>
      </c>
      <c r="AT1084" s="24" t="s">
        <v>145</v>
      </c>
      <c r="AU1084" s="24" t="s">
        <v>84</v>
      </c>
      <c r="AY1084" s="24" t="s">
        <v>143</v>
      </c>
      <c r="BE1084" s="228">
        <f>IF(N1084="základní",J1084,0)</f>
        <v>0</v>
      </c>
      <c r="BF1084" s="228">
        <f>IF(N1084="snížená",J1084,0)</f>
        <v>0</v>
      </c>
      <c r="BG1084" s="228">
        <f>IF(N1084="zákl. přenesená",J1084,0)</f>
        <v>0</v>
      </c>
      <c r="BH1084" s="228">
        <f>IF(N1084="sníž. přenesená",J1084,0)</f>
        <v>0</v>
      </c>
      <c r="BI1084" s="228">
        <f>IF(N1084="nulová",J1084,0)</f>
        <v>0</v>
      </c>
      <c r="BJ1084" s="24" t="s">
        <v>82</v>
      </c>
      <c r="BK1084" s="228">
        <f>ROUND(I1084*H1084,2)</f>
        <v>0</v>
      </c>
      <c r="BL1084" s="24" t="s">
        <v>251</v>
      </c>
      <c r="BM1084" s="24" t="s">
        <v>1474</v>
      </c>
    </row>
    <row r="1085" s="11" customFormat="1">
      <c r="B1085" s="229"/>
      <c r="C1085" s="230"/>
      <c r="D1085" s="231" t="s">
        <v>152</v>
      </c>
      <c r="E1085" s="232" t="s">
        <v>30</v>
      </c>
      <c r="F1085" s="233" t="s">
        <v>1452</v>
      </c>
      <c r="G1085" s="230"/>
      <c r="H1085" s="232" t="s">
        <v>30</v>
      </c>
      <c r="I1085" s="234"/>
      <c r="J1085" s="230"/>
      <c r="K1085" s="230"/>
      <c r="L1085" s="235"/>
      <c r="M1085" s="236"/>
      <c r="N1085" s="237"/>
      <c r="O1085" s="237"/>
      <c r="P1085" s="237"/>
      <c r="Q1085" s="237"/>
      <c r="R1085" s="237"/>
      <c r="S1085" s="237"/>
      <c r="T1085" s="238"/>
      <c r="AT1085" s="239" t="s">
        <v>152</v>
      </c>
      <c r="AU1085" s="239" t="s">
        <v>84</v>
      </c>
      <c r="AV1085" s="11" t="s">
        <v>82</v>
      </c>
      <c r="AW1085" s="11" t="s">
        <v>37</v>
      </c>
      <c r="AX1085" s="11" t="s">
        <v>74</v>
      </c>
      <c r="AY1085" s="239" t="s">
        <v>143</v>
      </c>
    </row>
    <row r="1086" s="11" customFormat="1">
      <c r="B1086" s="229"/>
      <c r="C1086" s="230"/>
      <c r="D1086" s="231" t="s">
        <v>152</v>
      </c>
      <c r="E1086" s="232" t="s">
        <v>30</v>
      </c>
      <c r="F1086" s="233" t="s">
        <v>427</v>
      </c>
      <c r="G1086" s="230"/>
      <c r="H1086" s="232" t="s">
        <v>30</v>
      </c>
      <c r="I1086" s="234"/>
      <c r="J1086" s="230"/>
      <c r="K1086" s="230"/>
      <c r="L1086" s="235"/>
      <c r="M1086" s="236"/>
      <c r="N1086" s="237"/>
      <c r="O1086" s="237"/>
      <c r="P1086" s="237"/>
      <c r="Q1086" s="237"/>
      <c r="R1086" s="237"/>
      <c r="S1086" s="237"/>
      <c r="T1086" s="238"/>
      <c r="AT1086" s="239" t="s">
        <v>152</v>
      </c>
      <c r="AU1086" s="239" t="s">
        <v>84</v>
      </c>
      <c r="AV1086" s="11" t="s">
        <v>82</v>
      </c>
      <c r="AW1086" s="11" t="s">
        <v>37</v>
      </c>
      <c r="AX1086" s="11" t="s">
        <v>74</v>
      </c>
      <c r="AY1086" s="239" t="s">
        <v>143</v>
      </c>
    </row>
    <row r="1087" s="12" customFormat="1">
      <c r="B1087" s="240"/>
      <c r="C1087" s="241"/>
      <c r="D1087" s="231" t="s">
        <v>152</v>
      </c>
      <c r="E1087" s="242" t="s">
        <v>30</v>
      </c>
      <c r="F1087" s="243" t="s">
        <v>428</v>
      </c>
      <c r="G1087" s="241"/>
      <c r="H1087" s="244">
        <v>115</v>
      </c>
      <c r="I1087" s="245"/>
      <c r="J1087" s="241"/>
      <c r="K1087" s="241"/>
      <c r="L1087" s="246"/>
      <c r="M1087" s="247"/>
      <c r="N1087" s="248"/>
      <c r="O1087" s="248"/>
      <c r="P1087" s="248"/>
      <c r="Q1087" s="248"/>
      <c r="R1087" s="248"/>
      <c r="S1087" s="248"/>
      <c r="T1087" s="249"/>
      <c r="AT1087" s="250" t="s">
        <v>152</v>
      </c>
      <c r="AU1087" s="250" t="s">
        <v>84</v>
      </c>
      <c r="AV1087" s="12" t="s">
        <v>84</v>
      </c>
      <c r="AW1087" s="12" t="s">
        <v>37</v>
      </c>
      <c r="AX1087" s="12" t="s">
        <v>74</v>
      </c>
      <c r="AY1087" s="250" t="s">
        <v>143</v>
      </c>
    </row>
    <row r="1088" s="11" customFormat="1">
      <c r="B1088" s="229"/>
      <c r="C1088" s="230"/>
      <c r="D1088" s="231" t="s">
        <v>152</v>
      </c>
      <c r="E1088" s="232" t="s">
        <v>30</v>
      </c>
      <c r="F1088" s="233" t="s">
        <v>536</v>
      </c>
      <c r="G1088" s="230"/>
      <c r="H1088" s="232" t="s">
        <v>30</v>
      </c>
      <c r="I1088" s="234"/>
      <c r="J1088" s="230"/>
      <c r="K1088" s="230"/>
      <c r="L1088" s="235"/>
      <c r="M1088" s="236"/>
      <c r="N1088" s="237"/>
      <c r="O1088" s="237"/>
      <c r="P1088" s="237"/>
      <c r="Q1088" s="237"/>
      <c r="R1088" s="237"/>
      <c r="S1088" s="237"/>
      <c r="T1088" s="238"/>
      <c r="AT1088" s="239" t="s">
        <v>152</v>
      </c>
      <c r="AU1088" s="239" t="s">
        <v>84</v>
      </c>
      <c r="AV1088" s="11" t="s">
        <v>82</v>
      </c>
      <c r="AW1088" s="11" t="s">
        <v>37</v>
      </c>
      <c r="AX1088" s="11" t="s">
        <v>74</v>
      </c>
      <c r="AY1088" s="239" t="s">
        <v>143</v>
      </c>
    </row>
    <row r="1089" s="11" customFormat="1">
      <c r="B1089" s="229"/>
      <c r="C1089" s="230"/>
      <c r="D1089" s="231" t="s">
        <v>152</v>
      </c>
      <c r="E1089" s="232" t="s">
        <v>30</v>
      </c>
      <c r="F1089" s="233" t="s">
        <v>845</v>
      </c>
      <c r="G1089" s="230"/>
      <c r="H1089" s="232" t="s">
        <v>30</v>
      </c>
      <c r="I1089" s="234"/>
      <c r="J1089" s="230"/>
      <c r="K1089" s="230"/>
      <c r="L1089" s="235"/>
      <c r="M1089" s="236"/>
      <c r="N1089" s="237"/>
      <c r="O1089" s="237"/>
      <c r="P1089" s="237"/>
      <c r="Q1089" s="237"/>
      <c r="R1089" s="237"/>
      <c r="S1089" s="237"/>
      <c r="T1089" s="238"/>
      <c r="AT1089" s="239" t="s">
        <v>152</v>
      </c>
      <c r="AU1089" s="239" t="s">
        <v>84</v>
      </c>
      <c r="AV1089" s="11" t="s">
        <v>82</v>
      </c>
      <c r="AW1089" s="11" t="s">
        <v>37</v>
      </c>
      <c r="AX1089" s="11" t="s">
        <v>74</v>
      </c>
      <c r="AY1089" s="239" t="s">
        <v>143</v>
      </c>
    </row>
    <row r="1090" s="12" customFormat="1">
      <c r="B1090" s="240"/>
      <c r="C1090" s="241"/>
      <c r="D1090" s="231" t="s">
        <v>152</v>
      </c>
      <c r="E1090" s="242" t="s">
        <v>30</v>
      </c>
      <c r="F1090" s="243" t="s">
        <v>846</v>
      </c>
      <c r="G1090" s="241"/>
      <c r="H1090" s="244">
        <v>41</v>
      </c>
      <c r="I1090" s="245"/>
      <c r="J1090" s="241"/>
      <c r="K1090" s="241"/>
      <c r="L1090" s="246"/>
      <c r="M1090" s="247"/>
      <c r="N1090" s="248"/>
      <c r="O1090" s="248"/>
      <c r="P1090" s="248"/>
      <c r="Q1090" s="248"/>
      <c r="R1090" s="248"/>
      <c r="S1090" s="248"/>
      <c r="T1090" s="249"/>
      <c r="AT1090" s="250" t="s">
        <v>152</v>
      </c>
      <c r="AU1090" s="250" t="s">
        <v>84</v>
      </c>
      <c r="AV1090" s="12" t="s">
        <v>84</v>
      </c>
      <c r="AW1090" s="12" t="s">
        <v>37</v>
      </c>
      <c r="AX1090" s="12" t="s">
        <v>74</v>
      </c>
      <c r="AY1090" s="250" t="s">
        <v>143</v>
      </c>
    </row>
    <row r="1091" s="14" customFormat="1">
      <c r="B1091" s="262"/>
      <c r="C1091" s="263"/>
      <c r="D1091" s="231" t="s">
        <v>152</v>
      </c>
      <c r="E1091" s="264" t="s">
        <v>30</v>
      </c>
      <c r="F1091" s="265" t="s">
        <v>187</v>
      </c>
      <c r="G1091" s="263"/>
      <c r="H1091" s="266">
        <v>156</v>
      </c>
      <c r="I1091" s="267"/>
      <c r="J1091" s="263"/>
      <c r="K1091" s="263"/>
      <c r="L1091" s="268"/>
      <c r="M1091" s="269"/>
      <c r="N1091" s="270"/>
      <c r="O1091" s="270"/>
      <c r="P1091" s="270"/>
      <c r="Q1091" s="270"/>
      <c r="R1091" s="270"/>
      <c r="S1091" s="270"/>
      <c r="T1091" s="271"/>
      <c r="AT1091" s="272" t="s">
        <v>152</v>
      </c>
      <c r="AU1091" s="272" t="s">
        <v>84</v>
      </c>
      <c r="AV1091" s="14" t="s">
        <v>150</v>
      </c>
      <c r="AW1091" s="14" t="s">
        <v>37</v>
      </c>
      <c r="AX1091" s="14" t="s">
        <v>82</v>
      </c>
      <c r="AY1091" s="272" t="s">
        <v>143</v>
      </c>
    </row>
    <row r="1092" s="1" customFormat="1" ht="16.5" customHeight="1">
      <c r="B1092" s="46"/>
      <c r="C1092" s="273" t="s">
        <v>1475</v>
      </c>
      <c r="D1092" s="273" t="s">
        <v>195</v>
      </c>
      <c r="E1092" s="274" t="s">
        <v>1476</v>
      </c>
      <c r="F1092" s="275" t="s">
        <v>1477</v>
      </c>
      <c r="G1092" s="276" t="s">
        <v>209</v>
      </c>
      <c r="H1092" s="277">
        <v>188</v>
      </c>
      <c r="I1092" s="278"/>
      <c r="J1092" s="279">
        <f>ROUND(I1092*H1092,2)</f>
        <v>0</v>
      </c>
      <c r="K1092" s="275" t="s">
        <v>149</v>
      </c>
      <c r="L1092" s="280"/>
      <c r="M1092" s="281" t="s">
        <v>30</v>
      </c>
      <c r="N1092" s="282" t="s">
        <v>45</v>
      </c>
      <c r="O1092" s="47"/>
      <c r="P1092" s="226">
        <f>O1092*H1092</f>
        <v>0</v>
      </c>
      <c r="Q1092" s="226">
        <v>0.0044000000000000003</v>
      </c>
      <c r="R1092" s="226">
        <f>Q1092*H1092</f>
        <v>0.82720000000000005</v>
      </c>
      <c r="S1092" s="226">
        <v>0</v>
      </c>
      <c r="T1092" s="227">
        <f>S1092*H1092</f>
        <v>0</v>
      </c>
      <c r="AR1092" s="24" t="s">
        <v>363</v>
      </c>
      <c r="AT1092" s="24" t="s">
        <v>195</v>
      </c>
      <c r="AU1092" s="24" t="s">
        <v>84</v>
      </c>
      <c r="AY1092" s="24" t="s">
        <v>143</v>
      </c>
      <c r="BE1092" s="228">
        <f>IF(N1092="základní",J1092,0)</f>
        <v>0</v>
      </c>
      <c r="BF1092" s="228">
        <f>IF(N1092="snížená",J1092,0)</f>
        <v>0</v>
      </c>
      <c r="BG1092" s="228">
        <f>IF(N1092="zákl. přenesená",J1092,0)</f>
        <v>0</v>
      </c>
      <c r="BH1092" s="228">
        <f>IF(N1092="sníž. přenesená",J1092,0)</f>
        <v>0</v>
      </c>
      <c r="BI1092" s="228">
        <f>IF(N1092="nulová",J1092,0)</f>
        <v>0</v>
      </c>
      <c r="BJ1092" s="24" t="s">
        <v>82</v>
      </c>
      <c r="BK1092" s="228">
        <f>ROUND(I1092*H1092,2)</f>
        <v>0</v>
      </c>
      <c r="BL1092" s="24" t="s">
        <v>251</v>
      </c>
      <c r="BM1092" s="24" t="s">
        <v>1478</v>
      </c>
    </row>
    <row r="1093" s="11" customFormat="1">
      <c r="B1093" s="229"/>
      <c r="C1093" s="230"/>
      <c r="D1093" s="231" t="s">
        <v>152</v>
      </c>
      <c r="E1093" s="232" t="s">
        <v>30</v>
      </c>
      <c r="F1093" s="233" t="s">
        <v>1479</v>
      </c>
      <c r="G1093" s="230"/>
      <c r="H1093" s="232" t="s">
        <v>30</v>
      </c>
      <c r="I1093" s="234"/>
      <c r="J1093" s="230"/>
      <c r="K1093" s="230"/>
      <c r="L1093" s="235"/>
      <c r="M1093" s="236"/>
      <c r="N1093" s="237"/>
      <c r="O1093" s="237"/>
      <c r="P1093" s="237"/>
      <c r="Q1093" s="237"/>
      <c r="R1093" s="237"/>
      <c r="S1093" s="237"/>
      <c r="T1093" s="238"/>
      <c r="AT1093" s="239" t="s">
        <v>152</v>
      </c>
      <c r="AU1093" s="239" t="s">
        <v>84</v>
      </c>
      <c r="AV1093" s="11" t="s">
        <v>82</v>
      </c>
      <c r="AW1093" s="11" t="s">
        <v>37</v>
      </c>
      <c r="AX1093" s="11" t="s">
        <v>74</v>
      </c>
      <c r="AY1093" s="239" t="s">
        <v>143</v>
      </c>
    </row>
    <row r="1094" s="12" customFormat="1">
      <c r="B1094" s="240"/>
      <c r="C1094" s="241"/>
      <c r="D1094" s="231" t="s">
        <v>152</v>
      </c>
      <c r="E1094" s="242" t="s">
        <v>30</v>
      </c>
      <c r="F1094" s="243" t="s">
        <v>1480</v>
      </c>
      <c r="G1094" s="241"/>
      <c r="H1094" s="244">
        <v>188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AT1094" s="250" t="s">
        <v>152</v>
      </c>
      <c r="AU1094" s="250" t="s">
        <v>84</v>
      </c>
      <c r="AV1094" s="12" t="s">
        <v>84</v>
      </c>
      <c r="AW1094" s="12" t="s">
        <v>37</v>
      </c>
      <c r="AX1094" s="12" t="s">
        <v>82</v>
      </c>
      <c r="AY1094" s="250" t="s">
        <v>143</v>
      </c>
    </row>
    <row r="1095" s="1" customFormat="1" ht="25.5" customHeight="1">
      <c r="B1095" s="46"/>
      <c r="C1095" s="217" t="s">
        <v>1481</v>
      </c>
      <c r="D1095" s="217" t="s">
        <v>145</v>
      </c>
      <c r="E1095" s="218" t="s">
        <v>1482</v>
      </c>
      <c r="F1095" s="219" t="s">
        <v>1483</v>
      </c>
      <c r="G1095" s="220" t="s">
        <v>209</v>
      </c>
      <c r="H1095" s="221">
        <v>115</v>
      </c>
      <c r="I1095" s="222"/>
      <c r="J1095" s="223">
        <f>ROUND(I1095*H1095,2)</f>
        <v>0</v>
      </c>
      <c r="K1095" s="219" t="s">
        <v>149</v>
      </c>
      <c r="L1095" s="72"/>
      <c r="M1095" s="224" t="s">
        <v>30</v>
      </c>
      <c r="N1095" s="225" t="s">
        <v>45</v>
      </c>
      <c r="O1095" s="47"/>
      <c r="P1095" s="226">
        <f>O1095*H1095</f>
        <v>0</v>
      </c>
      <c r="Q1095" s="226">
        <v>0.00097999999999999997</v>
      </c>
      <c r="R1095" s="226">
        <f>Q1095*H1095</f>
        <v>0.1127</v>
      </c>
      <c r="S1095" s="226">
        <v>0</v>
      </c>
      <c r="T1095" s="227">
        <f>S1095*H1095</f>
        <v>0</v>
      </c>
      <c r="AR1095" s="24" t="s">
        <v>251</v>
      </c>
      <c r="AT1095" s="24" t="s">
        <v>145</v>
      </c>
      <c r="AU1095" s="24" t="s">
        <v>84</v>
      </c>
      <c r="AY1095" s="24" t="s">
        <v>143</v>
      </c>
      <c r="BE1095" s="228">
        <f>IF(N1095="základní",J1095,0)</f>
        <v>0</v>
      </c>
      <c r="BF1095" s="228">
        <f>IF(N1095="snížená",J1095,0)</f>
        <v>0</v>
      </c>
      <c r="BG1095" s="228">
        <f>IF(N1095="zákl. přenesená",J1095,0)</f>
        <v>0</v>
      </c>
      <c r="BH1095" s="228">
        <f>IF(N1095="sníž. přenesená",J1095,0)</f>
        <v>0</v>
      </c>
      <c r="BI1095" s="228">
        <f>IF(N1095="nulová",J1095,0)</f>
        <v>0</v>
      </c>
      <c r="BJ1095" s="24" t="s">
        <v>82</v>
      </c>
      <c r="BK1095" s="228">
        <f>ROUND(I1095*H1095,2)</f>
        <v>0</v>
      </c>
      <c r="BL1095" s="24" t="s">
        <v>251</v>
      </c>
      <c r="BM1095" s="24" t="s">
        <v>1484</v>
      </c>
    </row>
    <row r="1096" s="11" customFormat="1">
      <c r="B1096" s="229"/>
      <c r="C1096" s="230"/>
      <c r="D1096" s="231" t="s">
        <v>152</v>
      </c>
      <c r="E1096" s="232" t="s">
        <v>30</v>
      </c>
      <c r="F1096" s="233" t="s">
        <v>1452</v>
      </c>
      <c r="G1096" s="230"/>
      <c r="H1096" s="232" t="s">
        <v>30</v>
      </c>
      <c r="I1096" s="234"/>
      <c r="J1096" s="230"/>
      <c r="K1096" s="230"/>
      <c r="L1096" s="235"/>
      <c r="M1096" s="236"/>
      <c r="N1096" s="237"/>
      <c r="O1096" s="237"/>
      <c r="P1096" s="237"/>
      <c r="Q1096" s="237"/>
      <c r="R1096" s="237"/>
      <c r="S1096" s="237"/>
      <c r="T1096" s="238"/>
      <c r="AT1096" s="239" t="s">
        <v>152</v>
      </c>
      <c r="AU1096" s="239" t="s">
        <v>84</v>
      </c>
      <c r="AV1096" s="11" t="s">
        <v>82</v>
      </c>
      <c r="AW1096" s="11" t="s">
        <v>37</v>
      </c>
      <c r="AX1096" s="11" t="s">
        <v>74</v>
      </c>
      <c r="AY1096" s="239" t="s">
        <v>143</v>
      </c>
    </row>
    <row r="1097" s="11" customFormat="1">
      <c r="B1097" s="229"/>
      <c r="C1097" s="230"/>
      <c r="D1097" s="231" t="s">
        <v>152</v>
      </c>
      <c r="E1097" s="232" t="s">
        <v>30</v>
      </c>
      <c r="F1097" s="233" t="s">
        <v>427</v>
      </c>
      <c r="G1097" s="230"/>
      <c r="H1097" s="232" t="s">
        <v>30</v>
      </c>
      <c r="I1097" s="234"/>
      <c r="J1097" s="230"/>
      <c r="K1097" s="230"/>
      <c r="L1097" s="235"/>
      <c r="M1097" s="236"/>
      <c r="N1097" s="237"/>
      <c r="O1097" s="237"/>
      <c r="P1097" s="237"/>
      <c r="Q1097" s="237"/>
      <c r="R1097" s="237"/>
      <c r="S1097" s="237"/>
      <c r="T1097" s="238"/>
      <c r="AT1097" s="239" t="s">
        <v>152</v>
      </c>
      <c r="AU1097" s="239" t="s">
        <v>84</v>
      </c>
      <c r="AV1097" s="11" t="s">
        <v>82</v>
      </c>
      <c r="AW1097" s="11" t="s">
        <v>37</v>
      </c>
      <c r="AX1097" s="11" t="s">
        <v>74</v>
      </c>
      <c r="AY1097" s="239" t="s">
        <v>143</v>
      </c>
    </row>
    <row r="1098" s="12" customFormat="1">
      <c r="B1098" s="240"/>
      <c r="C1098" s="241"/>
      <c r="D1098" s="231" t="s">
        <v>152</v>
      </c>
      <c r="E1098" s="242" t="s">
        <v>30</v>
      </c>
      <c r="F1098" s="243" t="s">
        <v>428</v>
      </c>
      <c r="G1098" s="241"/>
      <c r="H1098" s="244">
        <v>115</v>
      </c>
      <c r="I1098" s="245"/>
      <c r="J1098" s="241"/>
      <c r="K1098" s="241"/>
      <c r="L1098" s="246"/>
      <c r="M1098" s="247"/>
      <c r="N1098" s="248"/>
      <c r="O1098" s="248"/>
      <c r="P1098" s="248"/>
      <c r="Q1098" s="248"/>
      <c r="R1098" s="248"/>
      <c r="S1098" s="248"/>
      <c r="T1098" s="249"/>
      <c r="AT1098" s="250" t="s">
        <v>152</v>
      </c>
      <c r="AU1098" s="250" t="s">
        <v>84</v>
      </c>
      <c r="AV1098" s="12" t="s">
        <v>84</v>
      </c>
      <c r="AW1098" s="12" t="s">
        <v>37</v>
      </c>
      <c r="AX1098" s="12" t="s">
        <v>82</v>
      </c>
      <c r="AY1098" s="250" t="s">
        <v>143</v>
      </c>
    </row>
    <row r="1099" s="1" customFormat="1" ht="25.5" customHeight="1">
      <c r="B1099" s="46"/>
      <c r="C1099" s="217" t="s">
        <v>1485</v>
      </c>
      <c r="D1099" s="217" t="s">
        <v>145</v>
      </c>
      <c r="E1099" s="218" t="s">
        <v>1486</v>
      </c>
      <c r="F1099" s="219" t="s">
        <v>1487</v>
      </c>
      <c r="G1099" s="220" t="s">
        <v>209</v>
      </c>
      <c r="H1099" s="221">
        <v>1290</v>
      </c>
      <c r="I1099" s="222"/>
      <c r="J1099" s="223">
        <f>ROUND(I1099*H1099,2)</f>
        <v>0</v>
      </c>
      <c r="K1099" s="219" t="s">
        <v>149</v>
      </c>
      <c r="L1099" s="72"/>
      <c r="M1099" s="224" t="s">
        <v>30</v>
      </c>
      <c r="N1099" s="225" t="s">
        <v>45</v>
      </c>
      <c r="O1099" s="47"/>
      <c r="P1099" s="226">
        <f>O1099*H1099</f>
        <v>0</v>
      </c>
      <c r="Q1099" s="226">
        <v>0.00040000000000000002</v>
      </c>
      <c r="R1099" s="226">
        <f>Q1099*H1099</f>
        <v>0.51600000000000001</v>
      </c>
      <c r="S1099" s="226">
        <v>0</v>
      </c>
      <c r="T1099" s="227">
        <f>S1099*H1099</f>
        <v>0</v>
      </c>
      <c r="AR1099" s="24" t="s">
        <v>251</v>
      </c>
      <c r="AT1099" s="24" t="s">
        <v>145</v>
      </c>
      <c r="AU1099" s="24" t="s">
        <v>84</v>
      </c>
      <c r="AY1099" s="24" t="s">
        <v>143</v>
      </c>
      <c r="BE1099" s="228">
        <f>IF(N1099="základní",J1099,0)</f>
        <v>0</v>
      </c>
      <c r="BF1099" s="228">
        <f>IF(N1099="snížená",J1099,0)</f>
        <v>0</v>
      </c>
      <c r="BG1099" s="228">
        <f>IF(N1099="zákl. přenesená",J1099,0)</f>
        <v>0</v>
      </c>
      <c r="BH1099" s="228">
        <f>IF(N1099="sníž. přenesená",J1099,0)</f>
        <v>0</v>
      </c>
      <c r="BI1099" s="228">
        <f>IF(N1099="nulová",J1099,0)</f>
        <v>0</v>
      </c>
      <c r="BJ1099" s="24" t="s">
        <v>82</v>
      </c>
      <c r="BK1099" s="228">
        <f>ROUND(I1099*H1099,2)</f>
        <v>0</v>
      </c>
      <c r="BL1099" s="24" t="s">
        <v>251</v>
      </c>
      <c r="BM1099" s="24" t="s">
        <v>1488</v>
      </c>
    </row>
    <row r="1100" s="11" customFormat="1">
      <c r="B1100" s="229"/>
      <c r="C1100" s="230"/>
      <c r="D1100" s="231" t="s">
        <v>152</v>
      </c>
      <c r="E1100" s="232" t="s">
        <v>30</v>
      </c>
      <c r="F1100" s="233" t="s">
        <v>1489</v>
      </c>
      <c r="G1100" s="230"/>
      <c r="H1100" s="232" t="s">
        <v>30</v>
      </c>
      <c r="I1100" s="234"/>
      <c r="J1100" s="230"/>
      <c r="K1100" s="230"/>
      <c r="L1100" s="235"/>
      <c r="M1100" s="236"/>
      <c r="N1100" s="237"/>
      <c r="O1100" s="237"/>
      <c r="P1100" s="237"/>
      <c r="Q1100" s="237"/>
      <c r="R1100" s="237"/>
      <c r="S1100" s="237"/>
      <c r="T1100" s="238"/>
      <c r="AT1100" s="239" t="s">
        <v>152</v>
      </c>
      <c r="AU1100" s="239" t="s">
        <v>84</v>
      </c>
      <c r="AV1100" s="11" t="s">
        <v>82</v>
      </c>
      <c r="AW1100" s="11" t="s">
        <v>37</v>
      </c>
      <c r="AX1100" s="11" t="s">
        <v>74</v>
      </c>
      <c r="AY1100" s="239" t="s">
        <v>143</v>
      </c>
    </row>
    <row r="1101" s="11" customFormat="1">
      <c r="B1101" s="229"/>
      <c r="C1101" s="230"/>
      <c r="D1101" s="231" t="s">
        <v>152</v>
      </c>
      <c r="E1101" s="232" t="s">
        <v>30</v>
      </c>
      <c r="F1101" s="233" t="s">
        <v>1014</v>
      </c>
      <c r="G1101" s="230"/>
      <c r="H1101" s="232" t="s">
        <v>30</v>
      </c>
      <c r="I1101" s="234"/>
      <c r="J1101" s="230"/>
      <c r="K1101" s="230"/>
      <c r="L1101" s="235"/>
      <c r="M1101" s="236"/>
      <c r="N1101" s="237"/>
      <c r="O1101" s="237"/>
      <c r="P1101" s="237"/>
      <c r="Q1101" s="237"/>
      <c r="R1101" s="237"/>
      <c r="S1101" s="237"/>
      <c r="T1101" s="238"/>
      <c r="AT1101" s="239" t="s">
        <v>152</v>
      </c>
      <c r="AU1101" s="239" t="s">
        <v>84</v>
      </c>
      <c r="AV1101" s="11" t="s">
        <v>82</v>
      </c>
      <c r="AW1101" s="11" t="s">
        <v>37</v>
      </c>
      <c r="AX1101" s="11" t="s">
        <v>74</v>
      </c>
      <c r="AY1101" s="239" t="s">
        <v>143</v>
      </c>
    </row>
    <row r="1102" s="12" customFormat="1">
      <c r="B1102" s="240"/>
      <c r="C1102" s="241"/>
      <c r="D1102" s="231" t="s">
        <v>152</v>
      </c>
      <c r="E1102" s="242" t="s">
        <v>30</v>
      </c>
      <c r="F1102" s="243" t="s">
        <v>1015</v>
      </c>
      <c r="G1102" s="241"/>
      <c r="H1102" s="244">
        <v>22</v>
      </c>
      <c r="I1102" s="245"/>
      <c r="J1102" s="241"/>
      <c r="K1102" s="241"/>
      <c r="L1102" s="246"/>
      <c r="M1102" s="247"/>
      <c r="N1102" s="248"/>
      <c r="O1102" s="248"/>
      <c r="P1102" s="248"/>
      <c r="Q1102" s="248"/>
      <c r="R1102" s="248"/>
      <c r="S1102" s="248"/>
      <c r="T1102" s="249"/>
      <c r="AT1102" s="250" t="s">
        <v>152</v>
      </c>
      <c r="AU1102" s="250" t="s">
        <v>84</v>
      </c>
      <c r="AV1102" s="12" t="s">
        <v>84</v>
      </c>
      <c r="AW1102" s="12" t="s">
        <v>37</v>
      </c>
      <c r="AX1102" s="12" t="s">
        <v>74</v>
      </c>
      <c r="AY1102" s="250" t="s">
        <v>143</v>
      </c>
    </row>
    <row r="1103" s="12" customFormat="1">
      <c r="B1103" s="240"/>
      <c r="C1103" s="241"/>
      <c r="D1103" s="231" t="s">
        <v>152</v>
      </c>
      <c r="E1103" s="242" t="s">
        <v>30</v>
      </c>
      <c r="F1103" s="243" t="s">
        <v>1490</v>
      </c>
      <c r="G1103" s="241"/>
      <c r="H1103" s="244">
        <v>1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AT1103" s="250" t="s">
        <v>152</v>
      </c>
      <c r="AU1103" s="250" t="s">
        <v>84</v>
      </c>
      <c r="AV1103" s="12" t="s">
        <v>84</v>
      </c>
      <c r="AW1103" s="12" t="s">
        <v>37</v>
      </c>
      <c r="AX1103" s="12" t="s">
        <v>74</v>
      </c>
      <c r="AY1103" s="250" t="s">
        <v>143</v>
      </c>
    </row>
    <row r="1104" s="11" customFormat="1">
      <c r="B1104" s="229"/>
      <c r="C1104" s="230"/>
      <c r="D1104" s="231" t="s">
        <v>152</v>
      </c>
      <c r="E1104" s="232" t="s">
        <v>30</v>
      </c>
      <c r="F1104" s="233" t="s">
        <v>1009</v>
      </c>
      <c r="G1104" s="230"/>
      <c r="H1104" s="232" t="s">
        <v>30</v>
      </c>
      <c r="I1104" s="234"/>
      <c r="J1104" s="230"/>
      <c r="K1104" s="230"/>
      <c r="L1104" s="235"/>
      <c r="M1104" s="236"/>
      <c r="N1104" s="237"/>
      <c r="O1104" s="237"/>
      <c r="P1104" s="237"/>
      <c r="Q1104" s="237"/>
      <c r="R1104" s="237"/>
      <c r="S1104" s="237"/>
      <c r="T1104" s="238"/>
      <c r="AT1104" s="239" t="s">
        <v>152</v>
      </c>
      <c r="AU1104" s="239" t="s">
        <v>84</v>
      </c>
      <c r="AV1104" s="11" t="s">
        <v>82</v>
      </c>
      <c r="AW1104" s="11" t="s">
        <v>37</v>
      </c>
      <c r="AX1104" s="11" t="s">
        <v>74</v>
      </c>
      <c r="AY1104" s="239" t="s">
        <v>143</v>
      </c>
    </row>
    <row r="1105" s="12" customFormat="1">
      <c r="B1105" s="240"/>
      <c r="C1105" s="241"/>
      <c r="D1105" s="231" t="s">
        <v>152</v>
      </c>
      <c r="E1105" s="242" t="s">
        <v>30</v>
      </c>
      <c r="F1105" s="243" t="s">
        <v>1491</v>
      </c>
      <c r="G1105" s="241"/>
      <c r="H1105" s="244">
        <v>344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AT1105" s="250" t="s">
        <v>152</v>
      </c>
      <c r="AU1105" s="250" t="s">
        <v>84</v>
      </c>
      <c r="AV1105" s="12" t="s">
        <v>84</v>
      </c>
      <c r="AW1105" s="12" t="s">
        <v>37</v>
      </c>
      <c r="AX1105" s="12" t="s">
        <v>74</v>
      </c>
      <c r="AY1105" s="250" t="s">
        <v>143</v>
      </c>
    </row>
    <row r="1106" s="12" customFormat="1">
      <c r="B1106" s="240"/>
      <c r="C1106" s="241"/>
      <c r="D1106" s="231" t="s">
        <v>152</v>
      </c>
      <c r="E1106" s="242" t="s">
        <v>30</v>
      </c>
      <c r="F1106" s="243" t="s">
        <v>1492</v>
      </c>
      <c r="G1106" s="241"/>
      <c r="H1106" s="244">
        <v>18</v>
      </c>
      <c r="I1106" s="245"/>
      <c r="J1106" s="241"/>
      <c r="K1106" s="241"/>
      <c r="L1106" s="246"/>
      <c r="M1106" s="247"/>
      <c r="N1106" s="248"/>
      <c r="O1106" s="248"/>
      <c r="P1106" s="248"/>
      <c r="Q1106" s="248"/>
      <c r="R1106" s="248"/>
      <c r="S1106" s="248"/>
      <c r="T1106" s="249"/>
      <c r="AT1106" s="250" t="s">
        <v>152</v>
      </c>
      <c r="AU1106" s="250" t="s">
        <v>84</v>
      </c>
      <c r="AV1106" s="12" t="s">
        <v>84</v>
      </c>
      <c r="AW1106" s="12" t="s">
        <v>37</v>
      </c>
      <c r="AX1106" s="12" t="s">
        <v>74</v>
      </c>
      <c r="AY1106" s="250" t="s">
        <v>143</v>
      </c>
    </row>
    <row r="1107" s="13" customFormat="1">
      <c r="B1107" s="251"/>
      <c r="C1107" s="252"/>
      <c r="D1107" s="231" t="s">
        <v>152</v>
      </c>
      <c r="E1107" s="253" t="s">
        <v>30</v>
      </c>
      <c r="F1107" s="254" t="s">
        <v>1493</v>
      </c>
      <c r="G1107" s="252"/>
      <c r="H1107" s="255">
        <v>385</v>
      </c>
      <c r="I1107" s="256"/>
      <c r="J1107" s="252"/>
      <c r="K1107" s="252"/>
      <c r="L1107" s="257"/>
      <c r="M1107" s="258"/>
      <c r="N1107" s="259"/>
      <c r="O1107" s="259"/>
      <c r="P1107" s="259"/>
      <c r="Q1107" s="259"/>
      <c r="R1107" s="259"/>
      <c r="S1107" s="259"/>
      <c r="T1107" s="260"/>
      <c r="AT1107" s="261" t="s">
        <v>152</v>
      </c>
      <c r="AU1107" s="261" t="s">
        <v>84</v>
      </c>
      <c r="AV1107" s="13" t="s">
        <v>159</v>
      </c>
      <c r="AW1107" s="13" t="s">
        <v>37</v>
      </c>
      <c r="AX1107" s="13" t="s">
        <v>74</v>
      </c>
      <c r="AY1107" s="261" t="s">
        <v>143</v>
      </c>
    </row>
    <row r="1108" s="11" customFormat="1">
      <c r="B1108" s="229"/>
      <c r="C1108" s="230"/>
      <c r="D1108" s="231" t="s">
        <v>152</v>
      </c>
      <c r="E1108" s="232" t="s">
        <v>30</v>
      </c>
      <c r="F1108" s="233" t="s">
        <v>1494</v>
      </c>
      <c r="G1108" s="230"/>
      <c r="H1108" s="232" t="s">
        <v>30</v>
      </c>
      <c r="I1108" s="234"/>
      <c r="J1108" s="230"/>
      <c r="K1108" s="230"/>
      <c r="L1108" s="235"/>
      <c r="M1108" s="236"/>
      <c r="N1108" s="237"/>
      <c r="O1108" s="237"/>
      <c r="P1108" s="237"/>
      <c r="Q1108" s="237"/>
      <c r="R1108" s="237"/>
      <c r="S1108" s="237"/>
      <c r="T1108" s="238"/>
      <c r="AT1108" s="239" t="s">
        <v>152</v>
      </c>
      <c r="AU1108" s="239" t="s">
        <v>84</v>
      </c>
      <c r="AV1108" s="11" t="s">
        <v>82</v>
      </c>
      <c r="AW1108" s="11" t="s">
        <v>37</v>
      </c>
      <c r="AX1108" s="11" t="s">
        <v>74</v>
      </c>
      <c r="AY1108" s="239" t="s">
        <v>143</v>
      </c>
    </row>
    <row r="1109" s="12" customFormat="1">
      <c r="B1109" s="240"/>
      <c r="C1109" s="241"/>
      <c r="D1109" s="231" t="s">
        <v>152</v>
      </c>
      <c r="E1109" s="242" t="s">
        <v>30</v>
      </c>
      <c r="F1109" s="243" t="s">
        <v>1495</v>
      </c>
      <c r="G1109" s="241"/>
      <c r="H1109" s="244">
        <v>334.5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AT1109" s="250" t="s">
        <v>152</v>
      </c>
      <c r="AU1109" s="250" t="s">
        <v>84</v>
      </c>
      <c r="AV1109" s="12" t="s">
        <v>84</v>
      </c>
      <c r="AW1109" s="12" t="s">
        <v>37</v>
      </c>
      <c r="AX1109" s="12" t="s">
        <v>74</v>
      </c>
      <c r="AY1109" s="250" t="s">
        <v>143</v>
      </c>
    </row>
    <row r="1110" s="12" customFormat="1">
      <c r="B1110" s="240"/>
      <c r="C1110" s="241"/>
      <c r="D1110" s="231" t="s">
        <v>152</v>
      </c>
      <c r="E1110" s="242" t="s">
        <v>30</v>
      </c>
      <c r="F1110" s="243" t="s">
        <v>1496</v>
      </c>
      <c r="G1110" s="241"/>
      <c r="H1110" s="244">
        <v>7.5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AT1110" s="250" t="s">
        <v>152</v>
      </c>
      <c r="AU1110" s="250" t="s">
        <v>84</v>
      </c>
      <c r="AV1110" s="12" t="s">
        <v>84</v>
      </c>
      <c r="AW1110" s="12" t="s">
        <v>37</v>
      </c>
      <c r="AX1110" s="12" t="s">
        <v>74</v>
      </c>
      <c r="AY1110" s="250" t="s">
        <v>143</v>
      </c>
    </row>
    <row r="1111" s="13" customFormat="1">
      <c r="B1111" s="251"/>
      <c r="C1111" s="252"/>
      <c r="D1111" s="231" t="s">
        <v>152</v>
      </c>
      <c r="E1111" s="253" t="s">
        <v>30</v>
      </c>
      <c r="F1111" s="254" t="s">
        <v>1493</v>
      </c>
      <c r="G1111" s="252"/>
      <c r="H1111" s="255">
        <v>342</v>
      </c>
      <c r="I1111" s="256"/>
      <c r="J1111" s="252"/>
      <c r="K1111" s="252"/>
      <c r="L1111" s="257"/>
      <c r="M1111" s="258"/>
      <c r="N1111" s="259"/>
      <c r="O1111" s="259"/>
      <c r="P1111" s="259"/>
      <c r="Q1111" s="259"/>
      <c r="R1111" s="259"/>
      <c r="S1111" s="259"/>
      <c r="T1111" s="260"/>
      <c r="AT1111" s="261" t="s">
        <v>152</v>
      </c>
      <c r="AU1111" s="261" t="s">
        <v>84</v>
      </c>
      <c r="AV1111" s="13" t="s">
        <v>159</v>
      </c>
      <c r="AW1111" s="13" t="s">
        <v>37</v>
      </c>
      <c r="AX1111" s="13" t="s">
        <v>74</v>
      </c>
      <c r="AY1111" s="261" t="s">
        <v>143</v>
      </c>
    </row>
    <row r="1112" s="11" customFormat="1">
      <c r="B1112" s="229"/>
      <c r="C1112" s="230"/>
      <c r="D1112" s="231" t="s">
        <v>152</v>
      </c>
      <c r="E1112" s="232" t="s">
        <v>30</v>
      </c>
      <c r="F1112" s="233" t="s">
        <v>1497</v>
      </c>
      <c r="G1112" s="230"/>
      <c r="H1112" s="232" t="s">
        <v>30</v>
      </c>
      <c r="I1112" s="234"/>
      <c r="J1112" s="230"/>
      <c r="K1112" s="230"/>
      <c r="L1112" s="235"/>
      <c r="M1112" s="236"/>
      <c r="N1112" s="237"/>
      <c r="O1112" s="237"/>
      <c r="P1112" s="237"/>
      <c r="Q1112" s="237"/>
      <c r="R1112" s="237"/>
      <c r="S1112" s="237"/>
      <c r="T1112" s="238"/>
      <c r="AT1112" s="239" t="s">
        <v>152</v>
      </c>
      <c r="AU1112" s="239" t="s">
        <v>84</v>
      </c>
      <c r="AV1112" s="11" t="s">
        <v>82</v>
      </c>
      <c r="AW1112" s="11" t="s">
        <v>37</v>
      </c>
      <c r="AX1112" s="11" t="s">
        <v>74</v>
      </c>
      <c r="AY1112" s="239" t="s">
        <v>143</v>
      </c>
    </row>
    <row r="1113" s="12" customFormat="1">
      <c r="B1113" s="240"/>
      <c r="C1113" s="241"/>
      <c r="D1113" s="231" t="s">
        <v>152</v>
      </c>
      <c r="E1113" s="242" t="s">
        <v>30</v>
      </c>
      <c r="F1113" s="243" t="s">
        <v>1498</v>
      </c>
      <c r="G1113" s="241"/>
      <c r="H1113" s="244">
        <v>551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AT1113" s="250" t="s">
        <v>152</v>
      </c>
      <c r="AU1113" s="250" t="s">
        <v>84</v>
      </c>
      <c r="AV1113" s="12" t="s">
        <v>84</v>
      </c>
      <c r="AW1113" s="12" t="s">
        <v>37</v>
      </c>
      <c r="AX1113" s="12" t="s">
        <v>74</v>
      </c>
      <c r="AY1113" s="250" t="s">
        <v>143</v>
      </c>
    </row>
    <row r="1114" s="12" customFormat="1">
      <c r="B1114" s="240"/>
      <c r="C1114" s="241"/>
      <c r="D1114" s="231" t="s">
        <v>152</v>
      </c>
      <c r="E1114" s="242" t="s">
        <v>30</v>
      </c>
      <c r="F1114" s="243" t="s">
        <v>1499</v>
      </c>
      <c r="G1114" s="241"/>
      <c r="H1114" s="244">
        <v>12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AT1114" s="250" t="s">
        <v>152</v>
      </c>
      <c r="AU1114" s="250" t="s">
        <v>84</v>
      </c>
      <c r="AV1114" s="12" t="s">
        <v>84</v>
      </c>
      <c r="AW1114" s="12" t="s">
        <v>37</v>
      </c>
      <c r="AX1114" s="12" t="s">
        <v>74</v>
      </c>
      <c r="AY1114" s="250" t="s">
        <v>143</v>
      </c>
    </row>
    <row r="1115" s="13" customFormat="1">
      <c r="B1115" s="251"/>
      <c r="C1115" s="252"/>
      <c r="D1115" s="231" t="s">
        <v>152</v>
      </c>
      <c r="E1115" s="253" t="s">
        <v>30</v>
      </c>
      <c r="F1115" s="254" t="s">
        <v>1493</v>
      </c>
      <c r="G1115" s="252"/>
      <c r="H1115" s="255">
        <v>563</v>
      </c>
      <c r="I1115" s="256"/>
      <c r="J1115" s="252"/>
      <c r="K1115" s="252"/>
      <c r="L1115" s="257"/>
      <c r="M1115" s="258"/>
      <c r="N1115" s="259"/>
      <c r="O1115" s="259"/>
      <c r="P1115" s="259"/>
      <c r="Q1115" s="259"/>
      <c r="R1115" s="259"/>
      <c r="S1115" s="259"/>
      <c r="T1115" s="260"/>
      <c r="AT1115" s="261" t="s">
        <v>152</v>
      </c>
      <c r="AU1115" s="261" t="s">
        <v>84</v>
      </c>
      <c r="AV1115" s="13" t="s">
        <v>159</v>
      </c>
      <c r="AW1115" s="13" t="s">
        <v>37</v>
      </c>
      <c r="AX1115" s="13" t="s">
        <v>74</v>
      </c>
      <c r="AY1115" s="261" t="s">
        <v>143</v>
      </c>
    </row>
    <row r="1116" s="14" customFormat="1">
      <c r="B1116" s="262"/>
      <c r="C1116" s="263"/>
      <c r="D1116" s="231" t="s">
        <v>152</v>
      </c>
      <c r="E1116" s="264" t="s">
        <v>30</v>
      </c>
      <c r="F1116" s="265" t="s">
        <v>187</v>
      </c>
      <c r="G1116" s="263"/>
      <c r="H1116" s="266">
        <v>1290</v>
      </c>
      <c r="I1116" s="267"/>
      <c r="J1116" s="263"/>
      <c r="K1116" s="263"/>
      <c r="L1116" s="268"/>
      <c r="M1116" s="269"/>
      <c r="N1116" s="270"/>
      <c r="O1116" s="270"/>
      <c r="P1116" s="270"/>
      <c r="Q1116" s="270"/>
      <c r="R1116" s="270"/>
      <c r="S1116" s="270"/>
      <c r="T1116" s="271"/>
      <c r="AT1116" s="272" t="s">
        <v>152</v>
      </c>
      <c r="AU1116" s="272" t="s">
        <v>84</v>
      </c>
      <c r="AV1116" s="14" t="s">
        <v>150</v>
      </c>
      <c r="AW1116" s="14" t="s">
        <v>37</v>
      </c>
      <c r="AX1116" s="14" t="s">
        <v>82</v>
      </c>
      <c r="AY1116" s="272" t="s">
        <v>143</v>
      </c>
    </row>
    <row r="1117" s="1" customFormat="1" ht="25.5" customHeight="1">
      <c r="B1117" s="46"/>
      <c r="C1117" s="217" t="s">
        <v>1500</v>
      </c>
      <c r="D1117" s="217" t="s">
        <v>145</v>
      </c>
      <c r="E1117" s="218" t="s">
        <v>1501</v>
      </c>
      <c r="F1117" s="219" t="s">
        <v>1502</v>
      </c>
      <c r="G1117" s="220" t="s">
        <v>209</v>
      </c>
      <c r="H1117" s="221">
        <v>310</v>
      </c>
      <c r="I1117" s="222"/>
      <c r="J1117" s="223">
        <f>ROUND(I1117*H1117,2)</f>
        <v>0</v>
      </c>
      <c r="K1117" s="219" t="s">
        <v>149</v>
      </c>
      <c r="L1117" s="72"/>
      <c r="M1117" s="224" t="s">
        <v>30</v>
      </c>
      <c r="N1117" s="225" t="s">
        <v>45</v>
      </c>
      <c r="O1117" s="47"/>
      <c r="P1117" s="226">
        <f>O1117*H1117</f>
        <v>0</v>
      </c>
      <c r="Q1117" s="226">
        <v>0.00040000000000000002</v>
      </c>
      <c r="R1117" s="226">
        <f>Q1117*H1117</f>
        <v>0.124</v>
      </c>
      <c r="S1117" s="226">
        <v>0</v>
      </c>
      <c r="T1117" s="227">
        <f>S1117*H1117</f>
        <v>0</v>
      </c>
      <c r="AR1117" s="24" t="s">
        <v>251</v>
      </c>
      <c r="AT1117" s="24" t="s">
        <v>145</v>
      </c>
      <c r="AU1117" s="24" t="s">
        <v>84</v>
      </c>
      <c r="AY1117" s="24" t="s">
        <v>143</v>
      </c>
      <c r="BE1117" s="228">
        <f>IF(N1117="základní",J1117,0)</f>
        <v>0</v>
      </c>
      <c r="BF1117" s="228">
        <f>IF(N1117="snížená",J1117,0)</f>
        <v>0</v>
      </c>
      <c r="BG1117" s="228">
        <f>IF(N1117="zákl. přenesená",J1117,0)</f>
        <v>0</v>
      </c>
      <c r="BH1117" s="228">
        <f>IF(N1117="sníž. přenesená",J1117,0)</f>
        <v>0</v>
      </c>
      <c r="BI1117" s="228">
        <f>IF(N1117="nulová",J1117,0)</f>
        <v>0</v>
      </c>
      <c r="BJ1117" s="24" t="s">
        <v>82</v>
      </c>
      <c r="BK1117" s="228">
        <f>ROUND(I1117*H1117,2)</f>
        <v>0</v>
      </c>
      <c r="BL1117" s="24" t="s">
        <v>251</v>
      </c>
      <c r="BM1117" s="24" t="s">
        <v>1503</v>
      </c>
    </row>
    <row r="1118" s="11" customFormat="1">
      <c r="B1118" s="229"/>
      <c r="C1118" s="230"/>
      <c r="D1118" s="231" t="s">
        <v>152</v>
      </c>
      <c r="E1118" s="232" t="s">
        <v>30</v>
      </c>
      <c r="F1118" s="233" t="s">
        <v>1504</v>
      </c>
      <c r="G1118" s="230"/>
      <c r="H1118" s="232" t="s">
        <v>30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AT1118" s="239" t="s">
        <v>152</v>
      </c>
      <c r="AU1118" s="239" t="s">
        <v>84</v>
      </c>
      <c r="AV1118" s="11" t="s">
        <v>82</v>
      </c>
      <c r="AW1118" s="11" t="s">
        <v>37</v>
      </c>
      <c r="AX1118" s="11" t="s">
        <v>74</v>
      </c>
      <c r="AY1118" s="239" t="s">
        <v>143</v>
      </c>
    </row>
    <row r="1119" s="11" customFormat="1">
      <c r="B1119" s="229"/>
      <c r="C1119" s="230"/>
      <c r="D1119" s="231" t="s">
        <v>152</v>
      </c>
      <c r="E1119" s="232" t="s">
        <v>30</v>
      </c>
      <c r="F1119" s="233" t="s">
        <v>1014</v>
      </c>
      <c r="G1119" s="230"/>
      <c r="H1119" s="232" t="s">
        <v>30</v>
      </c>
      <c r="I1119" s="234"/>
      <c r="J1119" s="230"/>
      <c r="K1119" s="230"/>
      <c r="L1119" s="235"/>
      <c r="M1119" s="236"/>
      <c r="N1119" s="237"/>
      <c r="O1119" s="237"/>
      <c r="P1119" s="237"/>
      <c r="Q1119" s="237"/>
      <c r="R1119" s="237"/>
      <c r="S1119" s="237"/>
      <c r="T1119" s="238"/>
      <c r="AT1119" s="239" t="s">
        <v>152</v>
      </c>
      <c r="AU1119" s="239" t="s">
        <v>84</v>
      </c>
      <c r="AV1119" s="11" t="s">
        <v>82</v>
      </c>
      <c r="AW1119" s="11" t="s">
        <v>37</v>
      </c>
      <c r="AX1119" s="11" t="s">
        <v>74</v>
      </c>
      <c r="AY1119" s="239" t="s">
        <v>143</v>
      </c>
    </row>
    <row r="1120" s="12" customFormat="1">
      <c r="B1120" s="240"/>
      <c r="C1120" s="241"/>
      <c r="D1120" s="231" t="s">
        <v>152</v>
      </c>
      <c r="E1120" s="242" t="s">
        <v>30</v>
      </c>
      <c r="F1120" s="243" t="s">
        <v>1505</v>
      </c>
      <c r="G1120" s="241"/>
      <c r="H1120" s="244">
        <v>6.9119999999999999</v>
      </c>
      <c r="I1120" s="245"/>
      <c r="J1120" s="241"/>
      <c r="K1120" s="241"/>
      <c r="L1120" s="246"/>
      <c r="M1120" s="247"/>
      <c r="N1120" s="248"/>
      <c r="O1120" s="248"/>
      <c r="P1120" s="248"/>
      <c r="Q1120" s="248"/>
      <c r="R1120" s="248"/>
      <c r="S1120" s="248"/>
      <c r="T1120" s="249"/>
      <c r="AT1120" s="250" t="s">
        <v>152</v>
      </c>
      <c r="AU1120" s="250" t="s">
        <v>84</v>
      </c>
      <c r="AV1120" s="12" t="s">
        <v>84</v>
      </c>
      <c r="AW1120" s="12" t="s">
        <v>37</v>
      </c>
      <c r="AX1120" s="12" t="s">
        <v>74</v>
      </c>
      <c r="AY1120" s="250" t="s">
        <v>143</v>
      </c>
    </row>
    <row r="1121" s="12" customFormat="1">
      <c r="B1121" s="240"/>
      <c r="C1121" s="241"/>
      <c r="D1121" s="231" t="s">
        <v>152</v>
      </c>
      <c r="E1121" s="242" t="s">
        <v>30</v>
      </c>
      <c r="F1121" s="243" t="s">
        <v>1506</v>
      </c>
      <c r="G1121" s="241"/>
      <c r="H1121" s="244">
        <v>0.58799999999999997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AT1121" s="250" t="s">
        <v>152</v>
      </c>
      <c r="AU1121" s="250" t="s">
        <v>84</v>
      </c>
      <c r="AV1121" s="12" t="s">
        <v>84</v>
      </c>
      <c r="AW1121" s="12" t="s">
        <v>37</v>
      </c>
      <c r="AX1121" s="12" t="s">
        <v>74</v>
      </c>
      <c r="AY1121" s="250" t="s">
        <v>143</v>
      </c>
    </row>
    <row r="1122" s="13" customFormat="1">
      <c r="B1122" s="251"/>
      <c r="C1122" s="252"/>
      <c r="D1122" s="231" t="s">
        <v>152</v>
      </c>
      <c r="E1122" s="253" t="s">
        <v>30</v>
      </c>
      <c r="F1122" s="254" t="s">
        <v>1493</v>
      </c>
      <c r="G1122" s="252"/>
      <c r="H1122" s="255">
        <v>7.5</v>
      </c>
      <c r="I1122" s="256"/>
      <c r="J1122" s="252"/>
      <c r="K1122" s="252"/>
      <c r="L1122" s="257"/>
      <c r="M1122" s="258"/>
      <c r="N1122" s="259"/>
      <c r="O1122" s="259"/>
      <c r="P1122" s="259"/>
      <c r="Q1122" s="259"/>
      <c r="R1122" s="259"/>
      <c r="S1122" s="259"/>
      <c r="T1122" s="260"/>
      <c r="AT1122" s="261" t="s">
        <v>152</v>
      </c>
      <c r="AU1122" s="261" t="s">
        <v>84</v>
      </c>
      <c r="AV1122" s="13" t="s">
        <v>159</v>
      </c>
      <c r="AW1122" s="13" t="s">
        <v>37</v>
      </c>
      <c r="AX1122" s="13" t="s">
        <v>74</v>
      </c>
      <c r="AY1122" s="261" t="s">
        <v>143</v>
      </c>
    </row>
    <row r="1123" s="11" customFormat="1">
      <c r="B1123" s="229"/>
      <c r="C1123" s="230"/>
      <c r="D1123" s="231" t="s">
        <v>152</v>
      </c>
      <c r="E1123" s="232" t="s">
        <v>30</v>
      </c>
      <c r="F1123" s="233" t="s">
        <v>1009</v>
      </c>
      <c r="G1123" s="230"/>
      <c r="H1123" s="232" t="s">
        <v>30</v>
      </c>
      <c r="I1123" s="234"/>
      <c r="J1123" s="230"/>
      <c r="K1123" s="230"/>
      <c r="L1123" s="235"/>
      <c r="M1123" s="236"/>
      <c r="N1123" s="237"/>
      <c r="O1123" s="237"/>
      <c r="P1123" s="237"/>
      <c r="Q1123" s="237"/>
      <c r="R1123" s="237"/>
      <c r="S1123" s="237"/>
      <c r="T1123" s="238"/>
      <c r="AT1123" s="239" t="s">
        <v>152</v>
      </c>
      <c r="AU1123" s="239" t="s">
        <v>84</v>
      </c>
      <c r="AV1123" s="11" t="s">
        <v>82</v>
      </c>
      <c r="AW1123" s="11" t="s">
        <v>37</v>
      </c>
      <c r="AX1123" s="11" t="s">
        <v>74</v>
      </c>
      <c r="AY1123" s="239" t="s">
        <v>143</v>
      </c>
    </row>
    <row r="1124" s="12" customFormat="1">
      <c r="B1124" s="240"/>
      <c r="C1124" s="241"/>
      <c r="D1124" s="231" t="s">
        <v>152</v>
      </c>
      <c r="E1124" s="242" t="s">
        <v>30</v>
      </c>
      <c r="F1124" s="243" t="s">
        <v>1507</v>
      </c>
      <c r="G1124" s="241"/>
      <c r="H1124" s="244">
        <v>93.799999999999997</v>
      </c>
      <c r="I1124" s="245"/>
      <c r="J1124" s="241"/>
      <c r="K1124" s="241"/>
      <c r="L1124" s="246"/>
      <c r="M1124" s="247"/>
      <c r="N1124" s="248"/>
      <c r="O1124" s="248"/>
      <c r="P1124" s="248"/>
      <c r="Q1124" s="248"/>
      <c r="R1124" s="248"/>
      <c r="S1124" s="248"/>
      <c r="T1124" s="249"/>
      <c r="AT1124" s="250" t="s">
        <v>152</v>
      </c>
      <c r="AU1124" s="250" t="s">
        <v>84</v>
      </c>
      <c r="AV1124" s="12" t="s">
        <v>84</v>
      </c>
      <c r="AW1124" s="12" t="s">
        <v>37</v>
      </c>
      <c r="AX1124" s="12" t="s">
        <v>74</v>
      </c>
      <c r="AY1124" s="250" t="s">
        <v>143</v>
      </c>
    </row>
    <row r="1125" s="12" customFormat="1">
      <c r="B1125" s="240"/>
      <c r="C1125" s="241"/>
      <c r="D1125" s="231" t="s">
        <v>152</v>
      </c>
      <c r="E1125" s="242" t="s">
        <v>30</v>
      </c>
      <c r="F1125" s="243" t="s">
        <v>1508</v>
      </c>
      <c r="G1125" s="241"/>
      <c r="H1125" s="244">
        <v>28.199999999999999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AT1125" s="250" t="s">
        <v>152</v>
      </c>
      <c r="AU1125" s="250" t="s">
        <v>84</v>
      </c>
      <c r="AV1125" s="12" t="s">
        <v>84</v>
      </c>
      <c r="AW1125" s="12" t="s">
        <v>37</v>
      </c>
      <c r="AX1125" s="12" t="s">
        <v>74</v>
      </c>
      <c r="AY1125" s="250" t="s">
        <v>143</v>
      </c>
    </row>
    <row r="1126" s="13" customFormat="1">
      <c r="B1126" s="251"/>
      <c r="C1126" s="252"/>
      <c r="D1126" s="231" t="s">
        <v>152</v>
      </c>
      <c r="E1126" s="253" t="s">
        <v>30</v>
      </c>
      <c r="F1126" s="254" t="s">
        <v>1493</v>
      </c>
      <c r="G1126" s="252"/>
      <c r="H1126" s="255">
        <v>122</v>
      </c>
      <c r="I1126" s="256"/>
      <c r="J1126" s="252"/>
      <c r="K1126" s="252"/>
      <c r="L1126" s="257"/>
      <c r="M1126" s="258"/>
      <c r="N1126" s="259"/>
      <c r="O1126" s="259"/>
      <c r="P1126" s="259"/>
      <c r="Q1126" s="259"/>
      <c r="R1126" s="259"/>
      <c r="S1126" s="259"/>
      <c r="T1126" s="260"/>
      <c r="AT1126" s="261" t="s">
        <v>152</v>
      </c>
      <c r="AU1126" s="261" t="s">
        <v>84</v>
      </c>
      <c r="AV1126" s="13" t="s">
        <v>159</v>
      </c>
      <c r="AW1126" s="13" t="s">
        <v>37</v>
      </c>
      <c r="AX1126" s="13" t="s">
        <v>74</v>
      </c>
      <c r="AY1126" s="261" t="s">
        <v>143</v>
      </c>
    </row>
    <row r="1127" s="11" customFormat="1">
      <c r="B1127" s="229"/>
      <c r="C1127" s="230"/>
      <c r="D1127" s="231" t="s">
        <v>152</v>
      </c>
      <c r="E1127" s="232" t="s">
        <v>30</v>
      </c>
      <c r="F1127" s="233" t="s">
        <v>1494</v>
      </c>
      <c r="G1127" s="230"/>
      <c r="H1127" s="232" t="s">
        <v>30</v>
      </c>
      <c r="I1127" s="234"/>
      <c r="J1127" s="230"/>
      <c r="K1127" s="230"/>
      <c r="L1127" s="235"/>
      <c r="M1127" s="236"/>
      <c r="N1127" s="237"/>
      <c r="O1127" s="237"/>
      <c r="P1127" s="237"/>
      <c r="Q1127" s="237"/>
      <c r="R1127" s="237"/>
      <c r="S1127" s="237"/>
      <c r="T1127" s="238"/>
      <c r="AT1127" s="239" t="s">
        <v>152</v>
      </c>
      <c r="AU1127" s="239" t="s">
        <v>84</v>
      </c>
      <c r="AV1127" s="11" t="s">
        <v>82</v>
      </c>
      <c r="AW1127" s="11" t="s">
        <v>37</v>
      </c>
      <c r="AX1127" s="11" t="s">
        <v>74</v>
      </c>
      <c r="AY1127" s="239" t="s">
        <v>143</v>
      </c>
    </row>
    <row r="1128" s="12" customFormat="1">
      <c r="B1128" s="240"/>
      <c r="C1128" s="241"/>
      <c r="D1128" s="231" t="s">
        <v>152</v>
      </c>
      <c r="E1128" s="242" t="s">
        <v>30</v>
      </c>
      <c r="F1128" s="243" t="s">
        <v>1509</v>
      </c>
      <c r="G1128" s="241"/>
      <c r="H1128" s="244">
        <v>101.8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AT1128" s="250" t="s">
        <v>152</v>
      </c>
      <c r="AU1128" s="250" t="s">
        <v>84</v>
      </c>
      <c r="AV1128" s="12" t="s">
        <v>84</v>
      </c>
      <c r="AW1128" s="12" t="s">
        <v>37</v>
      </c>
      <c r="AX1128" s="12" t="s">
        <v>74</v>
      </c>
      <c r="AY1128" s="250" t="s">
        <v>143</v>
      </c>
    </row>
    <row r="1129" s="12" customFormat="1">
      <c r="B1129" s="240"/>
      <c r="C1129" s="241"/>
      <c r="D1129" s="231" t="s">
        <v>152</v>
      </c>
      <c r="E1129" s="242" t="s">
        <v>30</v>
      </c>
      <c r="F1129" s="243" t="s">
        <v>1510</v>
      </c>
      <c r="G1129" s="241"/>
      <c r="H1129" s="244">
        <v>5.2000000000000002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AT1129" s="250" t="s">
        <v>152</v>
      </c>
      <c r="AU1129" s="250" t="s">
        <v>84</v>
      </c>
      <c r="AV1129" s="12" t="s">
        <v>84</v>
      </c>
      <c r="AW1129" s="12" t="s">
        <v>37</v>
      </c>
      <c r="AX1129" s="12" t="s">
        <v>74</v>
      </c>
      <c r="AY1129" s="250" t="s">
        <v>143</v>
      </c>
    </row>
    <row r="1130" s="13" customFormat="1">
      <c r="B1130" s="251"/>
      <c r="C1130" s="252"/>
      <c r="D1130" s="231" t="s">
        <v>152</v>
      </c>
      <c r="E1130" s="253" t="s">
        <v>30</v>
      </c>
      <c r="F1130" s="254" t="s">
        <v>1493</v>
      </c>
      <c r="G1130" s="252"/>
      <c r="H1130" s="255">
        <v>107</v>
      </c>
      <c r="I1130" s="256"/>
      <c r="J1130" s="252"/>
      <c r="K1130" s="252"/>
      <c r="L1130" s="257"/>
      <c r="M1130" s="258"/>
      <c r="N1130" s="259"/>
      <c r="O1130" s="259"/>
      <c r="P1130" s="259"/>
      <c r="Q1130" s="259"/>
      <c r="R1130" s="259"/>
      <c r="S1130" s="259"/>
      <c r="T1130" s="260"/>
      <c r="AT1130" s="261" t="s">
        <v>152</v>
      </c>
      <c r="AU1130" s="261" t="s">
        <v>84</v>
      </c>
      <c r="AV1130" s="13" t="s">
        <v>159</v>
      </c>
      <c r="AW1130" s="13" t="s">
        <v>37</v>
      </c>
      <c r="AX1130" s="13" t="s">
        <v>74</v>
      </c>
      <c r="AY1130" s="261" t="s">
        <v>143</v>
      </c>
    </row>
    <row r="1131" s="11" customFormat="1">
      <c r="B1131" s="229"/>
      <c r="C1131" s="230"/>
      <c r="D1131" s="231" t="s">
        <v>152</v>
      </c>
      <c r="E1131" s="232" t="s">
        <v>30</v>
      </c>
      <c r="F1131" s="233" t="s">
        <v>1497</v>
      </c>
      <c r="G1131" s="230"/>
      <c r="H1131" s="232" t="s">
        <v>30</v>
      </c>
      <c r="I1131" s="234"/>
      <c r="J1131" s="230"/>
      <c r="K1131" s="230"/>
      <c r="L1131" s="235"/>
      <c r="M1131" s="236"/>
      <c r="N1131" s="237"/>
      <c r="O1131" s="237"/>
      <c r="P1131" s="237"/>
      <c r="Q1131" s="237"/>
      <c r="R1131" s="237"/>
      <c r="S1131" s="237"/>
      <c r="T1131" s="238"/>
      <c r="AT1131" s="239" t="s">
        <v>152</v>
      </c>
      <c r="AU1131" s="239" t="s">
        <v>84</v>
      </c>
      <c r="AV1131" s="11" t="s">
        <v>82</v>
      </c>
      <c r="AW1131" s="11" t="s">
        <v>37</v>
      </c>
      <c r="AX1131" s="11" t="s">
        <v>74</v>
      </c>
      <c r="AY1131" s="239" t="s">
        <v>143</v>
      </c>
    </row>
    <row r="1132" s="12" customFormat="1">
      <c r="B1132" s="240"/>
      <c r="C1132" s="241"/>
      <c r="D1132" s="231" t="s">
        <v>152</v>
      </c>
      <c r="E1132" s="242" t="s">
        <v>30</v>
      </c>
      <c r="F1132" s="243" t="s">
        <v>1511</v>
      </c>
      <c r="G1132" s="241"/>
      <c r="H1132" s="244">
        <v>70</v>
      </c>
      <c r="I1132" s="245"/>
      <c r="J1132" s="241"/>
      <c r="K1132" s="241"/>
      <c r="L1132" s="246"/>
      <c r="M1132" s="247"/>
      <c r="N1132" s="248"/>
      <c r="O1132" s="248"/>
      <c r="P1132" s="248"/>
      <c r="Q1132" s="248"/>
      <c r="R1132" s="248"/>
      <c r="S1132" s="248"/>
      <c r="T1132" s="249"/>
      <c r="AT1132" s="250" t="s">
        <v>152</v>
      </c>
      <c r="AU1132" s="250" t="s">
        <v>84</v>
      </c>
      <c r="AV1132" s="12" t="s">
        <v>84</v>
      </c>
      <c r="AW1132" s="12" t="s">
        <v>37</v>
      </c>
      <c r="AX1132" s="12" t="s">
        <v>74</v>
      </c>
      <c r="AY1132" s="250" t="s">
        <v>143</v>
      </c>
    </row>
    <row r="1133" s="12" customFormat="1">
      <c r="B1133" s="240"/>
      <c r="C1133" s="241"/>
      <c r="D1133" s="231" t="s">
        <v>152</v>
      </c>
      <c r="E1133" s="242" t="s">
        <v>30</v>
      </c>
      <c r="F1133" s="243" t="s">
        <v>1512</v>
      </c>
      <c r="G1133" s="241"/>
      <c r="H1133" s="244">
        <v>3.5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AT1133" s="250" t="s">
        <v>152</v>
      </c>
      <c r="AU1133" s="250" t="s">
        <v>84</v>
      </c>
      <c r="AV1133" s="12" t="s">
        <v>84</v>
      </c>
      <c r="AW1133" s="12" t="s">
        <v>37</v>
      </c>
      <c r="AX1133" s="12" t="s">
        <v>74</v>
      </c>
      <c r="AY1133" s="250" t="s">
        <v>143</v>
      </c>
    </row>
    <row r="1134" s="13" customFormat="1">
      <c r="B1134" s="251"/>
      <c r="C1134" s="252"/>
      <c r="D1134" s="231" t="s">
        <v>152</v>
      </c>
      <c r="E1134" s="253" t="s">
        <v>30</v>
      </c>
      <c r="F1134" s="254" t="s">
        <v>1493</v>
      </c>
      <c r="G1134" s="252"/>
      <c r="H1134" s="255">
        <v>73.5</v>
      </c>
      <c r="I1134" s="256"/>
      <c r="J1134" s="252"/>
      <c r="K1134" s="252"/>
      <c r="L1134" s="257"/>
      <c r="M1134" s="258"/>
      <c r="N1134" s="259"/>
      <c r="O1134" s="259"/>
      <c r="P1134" s="259"/>
      <c r="Q1134" s="259"/>
      <c r="R1134" s="259"/>
      <c r="S1134" s="259"/>
      <c r="T1134" s="260"/>
      <c r="AT1134" s="261" t="s">
        <v>152</v>
      </c>
      <c r="AU1134" s="261" t="s">
        <v>84</v>
      </c>
      <c r="AV1134" s="13" t="s">
        <v>159</v>
      </c>
      <c r="AW1134" s="13" t="s">
        <v>37</v>
      </c>
      <c r="AX1134" s="13" t="s">
        <v>74</v>
      </c>
      <c r="AY1134" s="261" t="s">
        <v>143</v>
      </c>
    </row>
    <row r="1135" s="14" customFormat="1">
      <c r="B1135" s="262"/>
      <c r="C1135" s="263"/>
      <c r="D1135" s="231" t="s">
        <v>152</v>
      </c>
      <c r="E1135" s="264" t="s">
        <v>30</v>
      </c>
      <c r="F1135" s="265" t="s">
        <v>187</v>
      </c>
      <c r="G1135" s="263"/>
      <c r="H1135" s="266">
        <v>310</v>
      </c>
      <c r="I1135" s="267"/>
      <c r="J1135" s="263"/>
      <c r="K1135" s="263"/>
      <c r="L1135" s="268"/>
      <c r="M1135" s="269"/>
      <c r="N1135" s="270"/>
      <c r="O1135" s="270"/>
      <c r="P1135" s="270"/>
      <c r="Q1135" s="270"/>
      <c r="R1135" s="270"/>
      <c r="S1135" s="270"/>
      <c r="T1135" s="271"/>
      <c r="AT1135" s="272" t="s">
        <v>152</v>
      </c>
      <c r="AU1135" s="272" t="s">
        <v>84</v>
      </c>
      <c r="AV1135" s="14" t="s">
        <v>150</v>
      </c>
      <c r="AW1135" s="14" t="s">
        <v>37</v>
      </c>
      <c r="AX1135" s="14" t="s">
        <v>82</v>
      </c>
      <c r="AY1135" s="272" t="s">
        <v>143</v>
      </c>
    </row>
    <row r="1136" s="1" customFormat="1" ht="16.5" customHeight="1">
      <c r="B1136" s="46"/>
      <c r="C1136" s="273" t="s">
        <v>1513</v>
      </c>
      <c r="D1136" s="273" t="s">
        <v>195</v>
      </c>
      <c r="E1136" s="274" t="s">
        <v>1514</v>
      </c>
      <c r="F1136" s="275" t="s">
        <v>1515</v>
      </c>
      <c r="G1136" s="276" t="s">
        <v>209</v>
      </c>
      <c r="H1136" s="277">
        <v>1855.5</v>
      </c>
      <c r="I1136" s="278"/>
      <c r="J1136" s="279">
        <f>ROUND(I1136*H1136,2)</f>
        <v>0</v>
      </c>
      <c r="K1136" s="275" t="s">
        <v>149</v>
      </c>
      <c r="L1136" s="280"/>
      <c r="M1136" s="281" t="s">
        <v>30</v>
      </c>
      <c r="N1136" s="282" t="s">
        <v>45</v>
      </c>
      <c r="O1136" s="47"/>
      <c r="P1136" s="226">
        <f>O1136*H1136</f>
        <v>0</v>
      </c>
      <c r="Q1136" s="226">
        <v>0.0044999999999999997</v>
      </c>
      <c r="R1136" s="226">
        <f>Q1136*H1136</f>
        <v>8.3497500000000002</v>
      </c>
      <c r="S1136" s="226">
        <v>0</v>
      </c>
      <c r="T1136" s="227">
        <f>S1136*H1136</f>
        <v>0</v>
      </c>
      <c r="AR1136" s="24" t="s">
        <v>363</v>
      </c>
      <c r="AT1136" s="24" t="s">
        <v>195</v>
      </c>
      <c r="AU1136" s="24" t="s">
        <v>84</v>
      </c>
      <c r="AY1136" s="24" t="s">
        <v>143</v>
      </c>
      <c r="BE1136" s="228">
        <f>IF(N1136="základní",J1136,0)</f>
        <v>0</v>
      </c>
      <c r="BF1136" s="228">
        <f>IF(N1136="snížená",J1136,0)</f>
        <v>0</v>
      </c>
      <c r="BG1136" s="228">
        <f>IF(N1136="zákl. přenesená",J1136,0)</f>
        <v>0</v>
      </c>
      <c r="BH1136" s="228">
        <f>IF(N1136="sníž. přenesená",J1136,0)</f>
        <v>0</v>
      </c>
      <c r="BI1136" s="228">
        <f>IF(N1136="nulová",J1136,0)</f>
        <v>0</v>
      </c>
      <c r="BJ1136" s="24" t="s">
        <v>82</v>
      </c>
      <c r="BK1136" s="228">
        <f>ROUND(I1136*H1136,2)</f>
        <v>0</v>
      </c>
      <c r="BL1136" s="24" t="s">
        <v>251</v>
      </c>
      <c r="BM1136" s="24" t="s">
        <v>1516</v>
      </c>
    </row>
    <row r="1137" s="11" customFormat="1">
      <c r="B1137" s="229"/>
      <c r="C1137" s="230"/>
      <c r="D1137" s="231" t="s">
        <v>152</v>
      </c>
      <c r="E1137" s="232" t="s">
        <v>30</v>
      </c>
      <c r="F1137" s="233" t="s">
        <v>1517</v>
      </c>
      <c r="G1137" s="230"/>
      <c r="H1137" s="232" t="s">
        <v>30</v>
      </c>
      <c r="I1137" s="234"/>
      <c r="J1137" s="230"/>
      <c r="K1137" s="230"/>
      <c r="L1137" s="235"/>
      <c r="M1137" s="236"/>
      <c r="N1137" s="237"/>
      <c r="O1137" s="237"/>
      <c r="P1137" s="237"/>
      <c r="Q1137" s="237"/>
      <c r="R1137" s="237"/>
      <c r="S1137" s="237"/>
      <c r="T1137" s="238"/>
      <c r="AT1137" s="239" t="s">
        <v>152</v>
      </c>
      <c r="AU1137" s="239" t="s">
        <v>84</v>
      </c>
      <c r="AV1137" s="11" t="s">
        <v>82</v>
      </c>
      <c r="AW1137" s="11" t="s">
        <v>37</v>
      </c>
      <c r="AX1137" s="11" t="s">
        <v>74</v>
      </c>
      <c r="AY1137" s="239" t="s">
        <v>143</v>
      </c>
    </row>
    <row r="1138" s="11" customFormat="1">
      <c r="B1138" s="229"/>
      <c r="C1138" s="230"/>
      <c r="D1138" s="231" t="s">
        <v>152</v>
      </c>
      <c r="E1138" s="232" t="s">
        <v>30</v>
      </c>
      <c r="F1138" s="233" t="s">
        <v>1518</v>
      </c>
      <c r="G1138" s="230"/>
      <c r="H1138" s="232" t="s">
        <v>30</v>
      </c>
      <c r="I1138" s="234"/>
      <c r="J1138" s="230"/>
      <c r="K1138" s="230"/>
      <c r="L1138" s="235"/>
      <c r="M1138" s="236"/>
      <c r="N1138" s="237"/>
      <c r="O1138" s="237"/>
      <c r="P1138" s="237"/>
      <c r="Q1138" s="237"/>
      <c r="R1138" s="237"/>
      <c r="S1138" s="237"/>
      <c r="T1138" s="238"/>
      <c r="AT1138" s="239" t="s">
        <v>152</v>
      </c>
      <c r="AU1138" s="239" t="s">
        <v>84</v>
      </c>
      <c r="AV1138" s="11" t="s">
        <v>82</v>
      </c>
      <c r="AW1138" s="11" t="s">
        <v>37</v>
      </c>
      <c r="AX1138" s="11" t="s">
        <v>74</v>
      </c>
      <c r="AY1138" s="239" t="s">
        <v>143</v>
      </c>
    </row>
    <row r="1139" s="12" customFormat="1">
      <c r="B1139" s="240"/>
      <c r="C1139" s="241"/>
      <c r="D1139" s="231" t="s">
        <v>152</v>
      </c>
      <c r="E1139" s="242" t="s">
        <v>30</v>
      </c>
      <c r="F1139" s="243" t="s">
        <v>1519</v>
      </c>
      <c r="G1139" s="241"/>
      <c r="H1139" s="244">
        <v>1483.5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AT1139" s="250" t="s">
        <v>152</v>
      </c>
      <c r="AU1139" s="250" t="s">
        <v>84</v>
      </c>
      <c r="AV1139" s="12" t="s">
        <v>84</v>
      </c>
      <c r="AW1139" s="12" t="s">
        <v>37</v>
      </c>
      <c r="AX1139" s="12" t="s">
        <v>74</v>
      </c>
      <c r="AY1139" s="250" t="s">
        <v>143</v>
      </c>
    </row>
    <row r="1140" s="11" customFormat="1">
      <c r="B1140" s="229"/>
      <c r="C1140" s="230"/>
      <c r="D1140" s="231" t="s">
        <v>152</v>
      </c>
      <c r="E1140" s="232" t="s">
        <v>30</v>
      </c>
      <c r="F1140" s="233" t="s">
        <v>1520</v>
      </c>
      <c r="G1140" s="230"/>
      <c r="H1140" s="232" t="s">
        <v>30</v>
      </c>
      <c r="I1140" s="234"/>
      <c r="J1140" s="230"/>
      <c r="K1140" s="230"/>
      <c r="L1140" s="235"/>
      <c r="M1140" s="236"/>
      <c r="N1140" s="237"/>
      <c r="O1140" s="237"/>
      <c r="P1140" s="237"/>
      <c r="Q1140" s="237"/>
      <c r="R1140" s="237"/>
      <c r="S1140" s="237"/>
      <c r="T1140" s="238"/>
      <c r="AT1140" s="239" t="s">
        <v>152</v>
      </c>
      <c r="AU1140" s="239" t="s">
        <v>84</v>
      </c>
      <c r="AV1140" s="11" t="s">
        <v>82</v>
      </c>
      <c r="AW1140" s="11" t="s">
        <v>37</v>
      </c>
      <c r="AX1140" s="11" t="s">
        <v>74</v>
      </c>
      <c r="AY1140" s="239" t="s">
        <v>143</v>
      </c>
    </row>
    <row r="1141" s="12" customFormat="1">
      <c r="B1141" s="240"/>
      <c r="C1141" s="241"/>
      <c r="D1141" s="231" t="s">
        <v>152</v>
      </c>
      <c r="E1141" s="242" t="s">
        <v>30</v>
      </c>
      <c r="F1141" s="243" t="s">
        <v>1521</v>
      </c>
      <c r="G1141" s="241"/>
      <c r="H1141" s="244">
        <v>372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AT1141" s="250" t="s">
        <v>152</v>
      </c>
      <c r="AU1141" s="250" t="s">
        <v>84</v>
      </c>
      <c r="AV1141" s="12" t="s">
        <v>84</v>
      </c>
      <c r="AW1141" s="12" t="s">
        <v>37</v>
      </c>
      <c r="AX1141" s="12" t="s">
        <v>74</v>
      </c>
      <c r="AY1141" s="250" t="s">
        <v>143</v>
      </c>
    </row>
    <row r="1142" s="14" customFormat="1">
      <c r="B1142" s="262"/>
      <c r="C1142" s="263"/>
      <c r="D1142" s="231" t="s">
        <v>152</v>
      </c>
      <c r="E1142" s="264" t="s">
        <v>30</v>
      </c>
      <c r="F1142" s="265" t="s">
        <v>187</v>
      </c>
      <c r="G1142" s="263"/>
      <c r="H1142" s="266">
        <v>1855.5</v>
      </c>
      <c r="I1142" s="267"/>
      <c r="J1142" s="263"/>
      <c r="K1142" s="263"/>
      <c r="L1142" s="268"/>
      <c r="M1142" s="269"/>
      <c r="N1142" s="270"/>
      <c r="O1142" s="270"/>
      <c r="P1142" s="270"/>
      <c r="Q1142" s="270"/>
      <c r="R1142" s="270"/>
      <c r="S1142" s="270"/>
      <c r="T1142" s="271"/>
      <c r="AT1142" s="272" t="s">
        <v>152</v>
      </c>
      <c r="AU1142" s="272" t="s">
        <v>84</v>
      </c>
      <c r="AV1142" s="14" t="s">
        <v>150</v>
      </c>
      <c r="AW1142" s="14" t="s">
        <v>37</v>
      </c>
      <c r="AX1142" s="14" t="s">
        <v>82</v>
      </c>
      <c r="AY1142" s="272" t="s">
        <v>143</v>
      </c>
    </row>
    <row r="1143" s="1" customFormat="1" ht="38.25" customHeight="1">
      <c r="B1143" s="46"/>
      <c r="C1143" s="217" t="s">
        <v>1522</v>
      </c>
      <c r="D1143" s="217" t="s">
        <v>145</v>
      </c>
      <c r="E1143" s="218" t="s">
        <v>1523</v>
      </c>
      <c r="F1143" s="219" t="s">
        <v>1524</v>
      </c>
      <c r="G1143" s="220" t="s">
        <v>198</v>
      </c>
      <c r="H1143" s="221">
        <v>10.047000000000001</v>
      </c>
      <c r="I1143" s="222"/>
      <c r="J1143" s="223">
        <f>ROUND(I1143*H1143,2)</f>
        <v>0</v>
      </c>
      <c r="K1143" s="219" t="s">
        <v>149</v>
      </c>
      <c r="L1143" s="72"/>
      <c r="M1143" s="224" t="s">
        <v>30</v>
      </c>
      <c r="N1143" s="225" t="s">
        <v>45</v>
      </c>
      <c r="O1143" s="47"/>
      <c r="P1143" s="226">
        <f>O1143*H1143</f>
        <v>0</v>
      </c>
      <c r="Q1143" s="226">
        <v>0</v>
      </c>
      <c r="R1143" s="226">
        <f>Q1143*H1143</f>
        <v>0</v>
      </c>
      <c r="S1143" s="226">
        <v>0</v>
      </c>
      <c r="T1143" s="227">
        <f>S1143*H1143</f>
        <v>0</v>
      </c>
      <c r="AR1143" s="24" t="s">
        <v>251</v>
      </c>
      <c r="AT1143" s="24" t="s">
        <v>145</v>
      </c>
      <c r="AU1143" s="24" t="s">
        <v>84</v>
      </c>
      <c r="AY1143" s="24" t="s">
        <v>143</v>
      </c>
      <c r="BE1143" s="228">
        <f>IF(N1143="základní",J1143,0)</f>
        <v>0</v>
      </c>
      <c r="BF1143" s="228">
        <f>IF(N1143="snížená",J1143,0)</f>
        <v>0</v>
      </c>
      <c r="BG1143" s="228">
        <f>IF(N1143="zákl. přenesená",J1143,0)</f>
        <v>0</v>
      </c>
      <c r="BH1143" s="228">
        <f>IF(N1143="sníž. přenesená",J1143,0)</f>
        <v>0</v>
      </c>
      <c r="BI1143" s="228">
        <f>IF(N1143="nulová",J1143,0)</f>
        <v>0</v>
      </c>
      <c r="BJ1143" s="24" t="s">
        <v>82</v>
      </c>
      <c r="BK1143" s="228">
        <f>ROUND(I1143*H1143,2)</f>
        <v>0</v>
      </c>
      <c r="BL1143" s="24" t="s">
        <v>251</v>
      </c>
      <c r="BM1143" s="24" t="s">
        <v>1525</v>
      </c>
    </row>
    <row r="1144" s="10" customFormat="1" ht="29.88" customHeight="1">
      <c r="B1144" s="201"/>
      <c r="C1144" s="202"/>
      <c r="D1144" s="203" t="s">
        <v>73</v>
      </c>
      <c r="E1144" s="215" t="s">
        <v>1526</v>
      </c>
      <c r="F1144" s="215" t="s">
        <v>1527</v>
      </c>
      <c r="G1144" s="202"/>
      <c r="H1144" s="202"/>
      <c r="I1144" s="205"/>
      <c r="J1144" s="216">
        <f>BK1144</f>
        <v>0</v>
      </c>
      <c r="K1144" s="202"/>
      <c r="L1144" s="207"/>
      <c r="M1144" s="208"/>
      <c r="N1144" s="209"/>
      <c r="O1144" s="209"/>
      <c r="P1144" s="210">
        <f>SUM(P1145:P1262)</f>
        <v>0</v>
      </c>
      <c r="Q1144" s="209"/>
      <c r="R1144" s="210">
        <f>SUM(R1145:R1262)</f>
        <v>5.1356855999999986</v>
      </c>
      <c r="S1144" s="209"/>
      <c r="T1144" s="211">
        <f>SUM(T1145:T1262)</f>
        <v>0</v>
      </c>
      <c r="AR1144" s="212" t="s">
        <v>84</v>
      </c>
      <c r="AT1144" s="213" t="s">
        <v>73</v>
      </c>
      <c r="AU1144" s="213" t="s">
        <v>82</v>
      </c>
      <c r="AY1144" s="212" t="s">
        <v>143</v>
      </c>
      <c r="BK1144" s="214">
        <f>SUM(BK1145:BK1262)</f>
        <v>0</v>
      </c>
    </row>
    <row r="1145" s="1" customFormat="1" ht="25.5" customHeight="1">
      <c r="B1145" s="46"/>
      <c r="C1145" s="217" t="s">
        <v>1528</v>
      </c>
      <c r="D1145" s="217" t="s">
        <v>145</v>
      </c>
      <c r="E1145" s="218" t="s">
        <v>1529</v>
      </c>
      <c r="F1145" s="219" t="s">
        <v>1530</v>
      </c>
      <c r="G1145" s="220" t="s">
        <v>209</v>
      </c>
      <c r="H1145" s="221">
        <v>1375</v>
      </c>
      <c r="I1145" s="222"/>
      <c r="J1145" s="223">
        <f>ROUND(I1145*H1145,2)</f>
        <v>0</v>
      </c>
      <c r="K1145" s="219" t="s">
        <v>149</v>
      </c>
      <c r="L1145" s="72"/>
      <c r="M1145" s="224" t="s">
        <v>30</v>
      </c>
      <c r="N1145" s="225" t="s">
        <v>45</v>
      </c>
      <c r="O1145" s="47"/>
      <c r="P1145" s="226">
        <f>O1145*H1145</f>
        <v>0</v>
      </c>
      <c r="Q1145" s="226">
        <v>0</v>
      </c>
      <c r="R1145" s="226">
        <f>Q1145*H1145</f>
        <v>0</v>
      </c>
      <c r="S1145" s="226">
        <v>0</v>
      </c>
      <c r="T1145" s="227">
        <f>S1145*H1145</f>
        <v>0</v>
      </c>
      <c r="AR1145" s="24" t="s">
        <v>251</v>
      </c>
      <c r="AT1145" s="24" t="s">
        <v>145</v>
      </c>
      <c r="AU1145" s="24" t="s">
        <v>84</v>
      </c>
      <c r="AY1145" s="24" t="s">
        <v>143</v>
      </c>
      <c r="BE1145" s="228">
        <f>IF(N1145="základní",J1145,0)</f>
        <v>0</v>
      </c>
      <c r="BF1145" s="228">
        <f>IF(N1145="snížená",J1145,0)</f>
        <v>0</v>
      </c>
      <c r="BG1145" s="228">
        <f>IF(N1145="zákl. přenesená",J1145,0)</f>
        <v>0</v>
      </c>
      <c r="BH1145" s="228">
        <f>IF(N1145="sníž. přenesená",J1145,0)</f>
        <v>0</v>
      </c>
      <c r="BI1145" s="228">
        <f>IF(N1145="nulová",J1145,0)</f>
        <v>0</v>
      </c>
      <c r="BJ1145" s="24" t="s">
        <v>82</v>
      </c>
      <c r="BK1145" s="228">
        <f>ROUND(I1145*H1145,2)</f>
        <v>0</v>
      </c>
      <c r="BL1145" s="24" t="s">
        <v>251</v>
      </c>
      <c r="BM1145" s="24" t="s">
        <v>1531</v>
      </c>
    </row>
    <row r="1146" s="11" customFormat="1">
      <c r="B1146" s="229"/>
      <c r="C1146" s="230"/>
      <c r="D1146" s="231" t="s">
        <v>152</v>
      </c>
      <c r="E1146" s="232" t="s">
        <v>30</v>
      </c>
      <c r="F1146" s="233" t="s">
        <v>1494</v>
      </c>
      <c r="G1146" s="230"/>
      <c r="H1146" s="232" t="s">
        <v>30</v>
      </c>
      <c r="I1146" s="234"/>
      <c r="J1146" s="230"/>
      <c r="K1146" s="230"/>
      <c r="L1146" s="235"/>
      <c r="M1146" s="236"/>
      <c r="N1146" s="237"/>
      <c r="O1146" s="237"/>
      <c r="P1146" s="237"/>
      <c r="Q1146" s="237"/>
      <c r="R1146" s="237"/>
      <c r="S1146" s="237"/>
      <c r="T1146" s="238"/>
      <c r="AT1146" s="239" t="s">
        <v>152</v>
      </c>
      <c r="AU1146" s="239" t="s">
        <v>84</v>
      </c>
      <c r="AV1146" s="11" t="s">
        <v>82</v>
      </c>
      <c r="AW1146" s="11" t="s">
        <v>37</v>
      </c>
      <c r="AX1146" s="11" t="s">
        <v>74</v>
      </c>
      <c r="AY1146" s="239" t="s">
        <v>143</v>
      </c>
    </row>
    <row r="1147" s="12" customFormat="1">
      <c r="B1147" s="240"/>
      <c r="C1147" s="241"/>
      <c r="D1147" s="231" t="s">
        <v>152</v>
      </c>
      <c r="E1147" s="242" t="s">
        <v>30</v>
      </c>
      <c r="F1147" s="243" t="s">
        <v>373</v>
      </c>
      <c r="G1147" s="241"/>
      <c r="H1147" s="244">
        <v>315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AT1147" s="250" t="s">
        <v>152</v>
      </c>
      <c r="AU1147" s="250" t="s">
        <v>84</v>
      </c>
      <c r="AV1147" s="12" t="s">
        <v>84</v>
      </c>
      <c r="AW1147" s="12" t="s">
        <v>37</v>
      </c>
      <c r="AX1147" s="12" t="s">
        <v>74</v>
      </c>
      <c r="AY1147" s="250" t="s">
        <v>143</v>
      </c>
    </row>
    <row r="1148" s="12" customFormat="1">
      <c r="B1148" s="240"/>
      <c r="C1148" s="241"/>
      <c r="D1148" s="231" t="s">
        <v>152</v>
      </c>
      <c r="E1148" s="242" t="s">
        <v>30</v>
      </c>
      <c r="F1148" s="243" t="s">
        <v>1532</v>
      </c>
      <c r="G1148" s="241"/>
      <c r="H1148" s="244">
        <v>16</v>
      </c>
      <c r="I1148" s="245"/>
      <c r="J1148" s="241"/>
      <c r="K1148" s="241"/>
      <c r="L1148" s="246"/>
      <c r="M1148" s="247"/>
      <c r="N1148" s="248"/>
      <c r="O1148" s="248"/>
      <c r="P1148" s="248"/>
      <c r="Q1148" s="248"/>
      <c r="R1148" s="248"/>
      <c r="S1148" s="248"/>
      <c r="T1148" s="249"/>
      <c r="AT1148" s="250" t="s">
        <v>152</v>
      </c>
      <c r="AU1148" s="250" t="s">
        <v>84</v>
      </c>
      <c r="AV1148" s="12" t="s">
        <v>84</v>
      </c>
      <c r="AW1148" s="12" t="s">
        <v>37</v>
      </c>
      <c r="AX1148" s="12" t="s">
        <v>74</v>
      </c>
      <c r="AY1148" s="250" t="s">
        <v>143</v>
      </c>
    </row>
    <row r="1149" s="11" customFormat="1">
      <c r="B1149" s="229"/>
      <c r="C1149" s="230"/>
      <c r="D1149" s="231" t="s">
        <v>152</v>
      </c>
      <c r="E1149" s="232" t="s">
        <v>30</v>
      </c>
      <c r="F1149" s="233" t="s">
        <v>1533</v>
      </c>
      <c r="G1149" s="230"/>
      <c r="H1149" s="232" t="s">
        <v>30</v>
      </c>
      <c r="I1149" s="234"/>
      <c r="J1149" s="230"/>
      <c r="K1149" s="230"/>
      <c r="L1149" s="235"/>
      <c r="M1149" s="236"/>
      <c r="N1149" s="237"/>
      <c r="O1149" s="237"/>
      <c r="P1149" s="237"/>
      <c r="Q1149" s="237"/>
      <c r="R1149" s="237"/>
      <c r="S1149" s="237"/>
      <c r="T1149" s="238"/>
      <c r="AT1149" s="239" t="s">
        <v>152</v>
      </c>
      <c r="AU1149" s="239" t="s">
        <v>84</v>
      </c>
      <c r="AV1149" s="11" t="s">
        <v>82</v>
      </c>
      <c r="AW1149" s="11" t="s">
        <v>37</v>
      </c>
      <c r="AX1149" s="11" t="s">
        <v>74</v>
      </c>
      <c r="AY1149" s="239" t="s">
        <v>143</v>
      </c>
    </row>
    <row r="1150" s="12" customFormat="1">
      <c r="B1150" s="240"/>
      <c r="C1150" s="241"/>
      <c r="D1150" s="231" t="s">
        <v>152</v>
      </c>
      <c r="E1150" s="242" t="s">
        <v>30</v>
      </c>
      <c r="F1150" s="243" t="s">
        <v>1534</v>
      </c>
      <c r="G1150" s="241"/>
      <c r="H1150" s="244">
        <v>35.563000000000002</v>
      </c>
      <c r="I1150" s="245"/>
      <c r="J1150" s="241"/>
      <c r="K1150" s="241"/>
      <c r="L1150" s="246"/>
      <c r="M1150" s="247"/>
      <c r="N1150" s="248"/>
      <c r="O1150" s="248"/>
      <c r="P1150" s="248"/>
      <c r="Q1150" s="248"/>
      <c r="R1150" s="248"/>
      <c r="S1150" s="248"/>
      <c r="T1150" s="249"/>
      <c r="AT1150" s="250" t="s">
        <v>152</v>
      </c>
      <c r="AU1150" s="250" t="s">
        <v>84</v>
      </c>
      <c r="AV1150" s="12" t="s">
        <v>84</v>
      </c>
      <c r="AW1150" s="12" t="s">
        <v>37</v>
      </c>
      <c r="AX1150" s="12" t="s">
        <v>74</v>
      </c>
      <c r="AY1150" s="250" t="s">
        <v>143</v>
      </c>
    </row>
    <row r="1151" s="12" customFormat="1">
      <c r="B1151" s="240"/>
      <c r="C1151" s="241"/>
      <c r="D1151" s="231" t="s">
        <v>152</v>
      </c>
      <c r="E1151" s="242" t="s">
        <v>30</v>
      </c>
      <c r="F1151" s="243" t="s">
        <v>1535</v>
      </c>
      <c r="G1151" s="241"/>
      <c r="H1151" s="244">
        <v>3.9369999999999998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AT1151" s="250" t="s">
        <v>152</v>
      </c>
      <c r="AU1151" s="250" t="s">
        <v>84</v>
      </c>
      <c r="AV1151" s="12" t="s">
        <v>84</v>
      </c>
      <c r="AW1151" s="12" t="s">
        <v>37</v>
      </c>
      <c r="AX1151" s="12" t="s">
        <v>74</v>
      </c>
      <c r="AY1151" s="250" t="s">
        <v>143</v>
      </c>
    </row>
    <row r="1152" s="13" customFormat="1">
      <c r="B1152" s="251"/>
      <c r="C1152" s="252"/>
      <c r="D1152" s="231" t="s">
        <v>152</v>
      </c>
      <c r="E1152" s="253" t="s">
        <v>30</v>
      </c>
      <c r="F1152" s="254" t="s">
        <v>497</v>
      </c>
      <c r="G1152" s="252"/>
      <c r="H1152" s="255">
        <v>370.5</v>
      </c>
      <c r="I1152" s="256"/>
      <c r="J1152" s="252"/>
      <c r="K1152" s="252"/>
      <c r="L1152" s="257"/>
      <c r="M1152" s="258"/>
      <c r="N1152" s="259"/>
      <c r="O1152" s="259"/>
      <c r="P1152" s="259"/>
      <c r="Q1152" s="259"/>
      <c r="R1152" s="259"/>
      <c r="S1152" s="259"/>
      <c r="T1152" s="260"/>
      <c r="AT1152" s="261" t="s">
        <v>152</v>
      </c>
      <c r="AU1152" s="261" t="s">
        <v>84</v>
      </c>
      <c r="AV1152" s="13" t="s">
        <v>159</v>
      </c>
      <c r="AW1152" s="13" t="s">
        <v>37</v>
      </c>
      <c r="AX1152" s="13" t="s">
        <v>74</v>
      </c>
      <c r="AY1152" s="261" t="s">
        <v>143</v>
      </c>
    </row>
    <row r="1153" s="11" customFormat="1">
      <c r="B1153" s="229"/>
      <c r="C1153" s="230"/>
      <c r="D1153" s="231" t="s">
        <v>152</v>
      </c>
      <c r="E1153" s="232" t="s">
        <v>30</v>
      </c>
      <c r="F1153" s="233" t="s">
        <v>1009</v>
      </c>
      <c r="G1153" s="230"/>
      <c r="H1153" s="232" t="s">
        <v>30</v>
      </c>
      <c r="I1153" s="234"/>
      <c r="J1153" s="230"/>
      <c r="K1153" s="230"/>
      <c r="L1153" s="235"/>
      <c r="M1153" s="236"/>
      <c r="N1153" s="237"/>
      <c r="O1153" s="237"/>
      <c r="P1153" s="237"/>
      <c r="Q1153" s="237"/>
      <c r="R1153" s="237"/>
      <c r="S1153" s="237"/>
      <c r="T1153" s="238"/>
      <c r="AT1153" s="239" t="s">
        <v>152</v>
      </c>
      <c r="AU1153" s="239" t="s">
        <v>84</v>
      </c>
      <c r="AV1153" s="11" t="s">
        <v>82</v>
      </c>
      <c r="AW1153" s="11" t="s">
        <v>37</v>
      </c>
      <c r="AX1153" s="11" t="s">
        <v>74</v>
      </c>
      <c r="AY1153" s="239" t="s">
        <v>143</v>
      </c>
    </row>
    <row r="1154" s="12" customFormat="1">
      <c r="B1154" s="240"/>
      <c r="C1154" s="241"/>
      <c r="D1154" s="231" t="s">
        <v>152</v>
      </c>
      <c r="E1154" s="242" t="s">
        <v>30</v>
      </c>
      <c r="F1154" s="243" t="s">
        <v>613</v>
      </c>
      <c r="G1154" s="241"/>
      <c r="H1154" s="244">
        <v>325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AT1154" s="250" t="s">
        <v>152</v>
      </c>
      <c r="AU1154" s="250" t="s">
        <v>84</v>
      </c>
      <c r="AV1154" s="12" t="s">
        <v>84</v>
      </c>
      <c r="AW1154" s="12" t="s">
        <v>37</v>
      </c>
      <c r="AX1154" s="12" t="s">
        <v>74</v>
      </c>
      <c r="AY1154" s="250" t="s">
        <v>143</v>
      </c>
    </row>
    <row r="1155" s="12" customFormat="1">
      <c r="B1155" s="240"/>
      <c r="C1155" s="241"/>
      <c r="D1155" s="231" t="s">
        <v>152</v>
      </c>
      <c r="E1155" s="242" t="s">
        <v>30</v>
      </c>
      <c r="F1155" s="243" t="s">
        <v>1536</v>
      </c>
      <c r="G1155" s="241"/>
      <c r="H1155" s="244">
        <v>17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AT1155" s="250" t="s">
        <v>152</v>
      </c>
      <c r="AU1155" s="250" t="s">
        <v>84</v>
      </c>
      <c r="AV1155" s="12" t="s">
        <v>84</v>
      </c>
      <c r="AW1155" s="12" t="s">
        <v>37</v>
      </c>
      <c r="AX1155" s="12" t="s">
        <v>74</v>
      </c>
      <c r="AY1155" s="250" t="s">
        <v>143</v>
      </c>
    </row>
    <row r="1156" s="11" customFormat="1">
      <c r="B1156" s="229"/>
      <c r="C1156" s="230"/>
      <c r="D1156" s="231" t="s">
        <v>152</v>
      </c>
      <c r="E1156" s="232" t="s">
        <v>30</v>
      </c>
      <c r="F1156" s="233" t="s">
        <v>1537</v>
      </c>
      <c r="G1156" s="230"/>
      <c r="H1156" s="232" t="s">
        <v>30</v>
      </c>
      <c r="I1156" s="234"/>
      <c r="J1156" s="230"/>
      <c r="K1156" s="230"/>
      <c r="L1156" s="235"/>
      <c r="M1156" s="236"/>
      <c r="N1156" s="237"/>
      <c r="O1156" s="237"/>
      <c r="P1156" s="237"/>
      <c r="Q1156" s="237"/>
      <c r="R1156" s="237"/>
      <c r="S1156" s="237"/>
      <c r="T1156" s="238"/>
      <c r="AT1156" s="239" t="s">
        <v>152</v>
      </c>
      <c r="AU1156" s="239" t="s">
        <v>84</v>
      </c>
      <c r="AV1156" s="11" t="s">
        <v>82</v>
      </c>
      <c r="AW1156" s="11" t="s">
        <v>37</v>
      </c>
      <c r="AX1156" s="11" t="s">
        <v>74</v>
      </c>
      <c r="AY1156" s="239" t="s">
        <v>143</v>
      </c>
    </row>
    <row r="1157" s="12" customFormat="1">
      <c r="B1157" s="240"/>
      <c r="C1157" s="241"/>
      <c r="D1157" s="231" t="s">
        <v>152</v>
      </c>
      <c r="E1157" s="242" t="s">
        <v>30</v>
      </c>
      <c r="F1157" s="243" t="s">
        <v>1538</v>
      </c>
      <c r="G1157" s="241"/>
      <c r="H1157" s="244">
        <v>40.058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AT1157" s="250" t="s">
        <v>152</v>
      </c>
      <c r="AU1157" s="250" t="s">
        <v>84</v>
      </c>
      <c r="AV1157" s="12" t="s">
        <v>84</v>
      </c>
      <c r="AW1157" s="12" t="s">
        <v>37</v>
      </c>
      <c r="AX1157" s="12" t="s">
        <v>74</v>
      </c>
      <c r="AY1157" s="250" t="s">
        <v>143</v>
      </c>
    </row>
    <row r="1158" s="12" customFormat="1">
      <c r="B1158" s="240"/>
      <c r="C1158" s="241"/>
      <c r="D1158" s="231" t="s">
        <v>152</v>
      </c>
      <c r="E1158" s="242" t="s">
        <v>30</v>
      </c>
      <c r="F1158" s="243" t="s">
        <v>1539</v>
      </c>
      <c r="G1158" s="241"/>
      <c r="H1158" s="244">
        <v>4.4420000000000002</v>
      </c>
      <c r="I1158" s="245"/>
      <c r="J1158" s="241"/>
      <c r="K1158" s="241"/>
      <c r="L1158" s="246"/>
      <c r="M1158" s="247"/>
      <c r="N1158" s="248"/>
      <c r="O1158" s="248"/>
      <c r="P1158" s="248"/>
      <c r="Q1158" s="248"/>
      <c r="R1158" s="248"/>
      <c r="S1158" s="248"/>
      <c r="T1158" s="249"/>
      <c r="AT1158" s="250" t="s">
        <v>152</v>
      </c>
      <c r="AU1158" s="250" t="s">
        <v>84</v>
      </c>
      <c r="AV1158" s="12" t="s">
        <v>84</v>
      </c>
      <c r="AW1158" s="12" t="s">
        <v>37</v>
      </c>
      <c r="AX1158" s="12" t="s">
        <v>74</v>
      </c>
      <c r="AY1158" s="250" t="s">
        <v>143</v>
      </c>
    </row>
    <row r="1159" s="13" customFormat="1">
      <c r="B1159" s="251"/>
      <c r="C1159" s="252"/>
      <c r="D1159" s="231" t="s">
        <v>152</v>
      </c>
      <c r="E1159" s="253" t="s">
        <v>30</v>
      </c>
      <c r="F1159" s="254" t="s">
        <v>499</v>
      </c>
      <c r="G1159" s="252"/>
      <c r="H1159" s="255">
        <v>386.5</v>
      </c>
      <c r="I1159" s="256"/>
      <c r="J1159" s="252"/>
      <c r="K1159" s="252"/>
      <c r="L1159" s="257"/>
      <c r="M1159" s="258"/>
      <c r="N1159" s="259"/>
      <c r="O1159" s="259"/>
      <c r="P1159" s="259"/>
      <c r="Q1159" s="259"/>
      <c r="R1159" s="259"/>
      <c r="S1159" s="259"/>
      <c r="T1159" s="260"/>
      <c r="AT1159" s="261" t="s">
        <v>152</v>
      </c>
      <c r="AU1159" s="261" t="s">
        <v>84</v>
      </c>
      <c r="AV1159" s="13" t="s">
        <v>159</v>
      </c>
      <c r="AW1159" s="13" t="s">
        <v>37</v>
      </c>
      <c r="AX1159" s="13" t="s">
        <v>74</v>
      </c>
      <c r="AY1159" s="261" t="s">
        <v>143</v>
      </c>
    </row>
    <row r="1160" s="11" customFormat="1">
      <c r="B1160" s="229"/>
      <c r="C1160" s="230"/>
      <c r="D1160" s="231" t="s">
        <v>152</v>
      </c>
      <c r="E1160" s="232" t="s">
        <v>30</v>
      </c>
      <c r="F1160" s="233" t="s">
        <v>1497</v>
      </c>
      <c r="G1160" s="230"/>
      <c r="H1160" s="232" t="s">
        <v>30</v>
      </c>
      <c r="I1160" s="234"/>
      <c r="J1160" s="230"/>
      <c r="K1160" s="230"/>
      <c r="L1160" s="235"/>
      <c r="M1160" s="236"/>
      <c r="N1160" s="237"/>
      <c r="O1160" s="237"/>
      <c r="P1160" s="237"/>
      <c r="Q1160" s="237"/>
      <c r="R1160" s="237"/>
      <c r="S1160" s="237"/>
      <c r="T1160" s="238"/>
      <c r="AT1160" s="239" t="s">
        <v>152</v>
      </c>
      <c r="AU1160" s="239" t="s">
        <v>84</v>
      </c>
      <c r="AV1160" s="11" t="s">
        <v>82</v>
      </c>
      <c r="AW1160" s="11" t="s">
        <v>37</v>
      </c>
      <c r="AX1160" s="11" t="s">
        <v>74</v>
      </c>
      <c r="AY1160" s="239" t="s">
        <v>143</v>
      </c>
    </row>
    <row r="1161" s="12" customFormat="1">
      <c r="B1161" s="240"/>
      <c r="C1161" s="241"/>
      <c r="D1161" s="231" t="s">
        <v>152</v>
      </c>
      <c r="E1161" s="242" t="s">
        <v>30</v>
      </c>
      <c r="F1161" s="243" t="s">
        <v>375</v>
      </c>
      <c r="G1161" s="241"/>
      <c r="H1161" s="244">
        <v>526</v>
      </c>
      <c r="I1161" s="245"/>
      <c r="J1161" s="241"/>
      <c r="K1161" s="241"/>
      <c r="L1161" s="246"/>
      <c r="M1161" s="247"/>
      <c r="N1161" s="248"/>
      <c r="O1161" s="248"/>
      <c r="P1161" s="248"/>
      <c r="Q1161" s="248"/>
      <c r="R1161" s="248"/>
      <c r="S1161" s="248"/>
      <c r="T1161" s="249"/>
      <c r="AT1161" s="250" t="s">
        <v>152</v>
      </c>
      <c r="AU1161" s="250" t="s">
        <v>84</v>
      </c>
      <c r="AV1161" s="12" t="s">
        <v>84</v>
      </c>
      <c r="AW1161" s="12" t="s">
        <v>37</v>
      </c>
      <c r="AX1161" s="12" t="s">
        <v>74</v>
      </c>
      <c r="AY1161" s="250" t="s">
        <v>143</v>
      </c>
    </row>
    <row r="1162" s="12" customFormat="1">
      <c r="B1162" s="240"/>
      <c r="C1162" s="241"/>
      <c r="D1162" s="231" t="s">
        <v>152</v>
      </c>
      <c r="E1162" s="242" t="s">
        <v>30</v>
      </c>
      <c r="F1162" s="243" t="s">
        <v>1540</v>
      </c>
      <c r="G1162" s="241"/>
      <c r="H1162" s="244">
        <v>27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AT1162" s="250" t="s">
        <v>152</v>
      </c>
      <c r="AU1162" s="250" t="s">
        <v>84</v>
      </c>
      <c r="AV1162" s="12" t="s">
        <v>84</v>
      </c>
      <c r="AW1162" s="12" t="s">
        <v>37</v>
      </c>
      <c r="AX1162" s="12" t="s">
        <v>74</v>
      </c>
      <c r="AY1162" s="250" t="s">
        <v>143</v>
      </c>
    </row>
    <row r="1163" s="11" customFormat="1">
      <c r="B1163" s="229"/>
      <c r="C1163" s="230"/>
      <c r="D1163" s="231" t="s">
        <v>152</v>
      </c>
      <c r="E1163" s="232" t="s">
        <v>30</v>
      </c>
      <c r="F1163" s="233" t="s">
        <v>1537</v>
      </c>
      <c r="G1163" s="230"/>
      <c r="H1163" s="232" t="s">
        <v>30</v>
      </c>
      <c r="I1163" s="234"/>
      <c r="J1163" s="230"/>
      <c r="K1163" s="230"/>
      <c r="L1163" s="235"/>
      <c r="M1163" s="236"/>
      <c r="N1163" s="237"/>
      <c r="O1163" s="237"/>
      <c r="P1163" s="237"/>
      <c r="Q1163" s="237"/>
      <c r="R1163" s="237"/>
      <c r="S1163" s="237"/>
      <c r="T1163" s="238"/>
      <c r="AT1163" s="239" t="s">
        <v>152</v>
      </c>
      <c r="AU1163" s="239" t="s">
        <v>84</v>
      </c>
      <c r="AV1163" s="11" t="s">
        <v>82</v>
      </c>
      <c r="AW1163" s="11" t="s">
        <v>37</v>
      </c>
      <c r="AX1163" s="11" t="s">
        <v>74</v>
      </c>
      <c r="AY1163" s="239" t="s">
        <v>143</v>
      </c>
    </row>
    <row r="1164" s="11" customFormat="1">
      <c r="B1164" s="229"/>
      <c r="C1164" s="230"/>
      <c r="D1164" s="231" t="s">
        <v>152</v>
      </c>
      <c r="E1164" s="232" t="s">
        <v>30</v>
      </c>
      <c r="F1164" s="233" t="s">
        <v>1541</v>
      </c>
      <c r="G1164" s="230"/>
      <c r="H1164" s="232" t="s">
        <v>30</v>
      </c>
      <c r="I1164" s="234"/>
      <c r="J1164" s="230"/>
      <c r="K1164" s="230"/>
      <c r="L1164" s="235"/>
      <c r="M1164" s="236"/>
      <c r="N1164" s="237"/>
      <c r="O1164" s="237"/>
      <c r="P1164" s="237"/>
      <c r="Q1164" s="237"/>
      <c r="R1164" s="237"/>
      <c r="S1164" s="237"/>
      <c r="T1164" s="238"/>
      <c r="AT1164" s="239" t="s">
        <v>152</v>
      </c>
      <c r="AU1164" s="239" t="s">
        <v>84</v>
      </c>
      <c r="AV1164" s="11" t="s">
        <v>82</v>
      </c>
      <c r="AW1164" s="11" t="s">
        <v>37</v>
      </c>
      <c r="AX1164" s="11" t="s">
        <v>74</v>
      </c>
      <c r="AY1164" s="239" t="s">
        <v>143</v>
      </c>
    </row>
    <row r="1165" s="12" customFormat="1">
      <c r="B1165" s="240"/>
      <c r="C1165" s="241"/>
      <c r="D1165" s="231" t="s">
        <v>152</v>
      </c>
      <c r="E1165" s="242" t="s">
        <v>30</v>
      </c>
      <c r="F1165" s="243" t="s">
        <v>1542</v>
      </c>
      <c r="G1165" s="241"/>
      <c r="H1165" s="244">
        <v>5.9400000000000004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AT1165" s="250" t="s">
        <v>152</v>
      </c>
      <c r="AU1165" s="250" t="s">
        <v>84</v>
      </c>
      <c r="AV1165" s="12" t="s">
        <v>84</v>
      </c>
      <c r="AW1165" s="12" t="s">
        <v>37</v>
      </c>
      <c r="AX1165" s="12" t="s">
        <v>74</v>
      </c>
      <c r="AY1165" s="250" t="s">
        <v>143</v>
      </c>
    </row>
    <row r="1166" s="11" customFormat="1">
      <c r="B1166" s="229"/>
      <c r="C1166" s="230"/>
      <c r="D1166" s="231" t="s">
        <v>152</v>
      </c>
      <c r="E1166" s="232" t="s">
        <v>30</v>
      </c>
      <c r="F1166" s="233" t="s">
        <v>1543</v>
      </c>
      <c r="G1166" s="230"/>
      <c r="H1166" s="232" t="s">
        <v>30</v>
      </c>
      <c r="I1166" s="234"/>
      <c r="J1166" s="230"/>
      <c r="K1166" s="230"/>
      <c r="L1166" s="235"/>
      <c r="M1166" s="236"/>
      <c r="N1166" s="237"/>
      <c r="O1166" s="237"/>
      <c r="P1166" s="237"/>
      <c r="Q1166" s="237"/>
      <c r="R1166" s="237"/>
      <c r="S1166" s="237"/>
      <c r="T1166" s="238"/>
      <c r="AT1166" s="239" t="s">
        <v>152</v>
      </c>
      <c r="AU1166" s="239" t="s">
        <v>84</v>
      </c>
      <c r="AV1166" s="11" t="s">
        <v>82</v>
      </c>
      <c r="AW1166" s="11" t="s">
        <v>37</v>
      </c>
      <c r="AX1166" s="11" t="s">
        <v>74</v>
      </c>
      <c r="AY1166" s="239" t="s">
        <v>143</v>
      </c>
    </row>
    <row r="1167" s="12" customFormat="1">
      <c r="B1167" s="240"/>
      <c r="C1167" s="241"/>
      <c r="D1167" s="231" t="s">
        <v>152</v>
      </c>
      <c r="E1167" s="242" t="s">
        <v>30</v>
      </c>
      <c r="F1167" s="243" t="s">
        <v>1544</v>
      </c>
      <c r="G1167" s="241"/>
      <c r="H1167" s="244">
        <v>52.899999999999999</v>
      </c>
      <c r="I1167" s="245"/>
      <c r="J1167" s="241"/>
      <c r="K1167" s="241"/>
      <c r="L1167" s="246"/>
      <c r="M1167" s="247"/>
      <c r="N1167" s="248"/>
      <c r="O1167" s="248"/>
      <c r="P1167" s="248"/>
      <c r="Q1167" s="248"/>
      <c r="R1167" s="248"/>
      <c r="S1167" s="248"/>
      <c r="T1167" s="249"/>
      <c r="AT1167" s="250" t="s">
        <v>152</v>
      </c>
      <c r="AU1167" s="250" t="s">
        <v>84</v>
      </c>
      <c r="AV1167" s="12" t="s">
        <v>84</v>
      </c>
      <c r="AW1167" s="12" t="s">
        <v>37</v>
      </c>
      <c r="AX1167" s="12" t="s">
        <v>74</v>
      </c>
      <c r="AY1167" s="250" t="s">
        <v>143</v>
      </c>
    </row>
    <row r="1168" s="12" customFormat="1">
      <c r="B1168" s="240"/>
      <c r="C1168" s="241"/>
      <c r="D1168" s="231" t="s">
        <v>152</v>
      </c>
      <c r="E1168" s="242" t="s">
        <v>30</v>
      </c>
      <c r="F1168" s="243" t="s">
        <v>1545</v>
      </c>
      <c r="G1168" s="241"/>
      <c r="H1168" s="244">
        <v>6.1600000000000001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AT1168" s="250" t="s">
        <v>152</v>
      </c>
      <c r="AU1168" s="250" t="s">
        <v>84</v>
      </c>
      <c r="AV1168" s="12" t="s">
        <v>84</v>
      </c>
      <c r="AW1168" s="12" t="s">
        <v>37</v>
      </c>
      <c r="AX1168" s="12" t="s">
        <v>74</v>
      </c>
      <c r="AY1168" s="250" t="s">
        <v>143</v>
      </c>
    </row>
    <row r="1169" s="13" customFormat="1">
      <c r="B1169" s="251"/>
      <c r="C1169" s="252"/>
      <c r="D1169" s="231" t="s">
        <v>152</v>
      </c>
      <c r="E1169" s="253" t="s">
        <v>30</v>
      </c>
      <c r="F1169" s="254" t="s">
        <v>500</v>
      </c>
      <c r="G1169" s="252"/>
      <c r="H1169" s="255">
        <v>618</v>
      </c>
      <c r="I1169" s="256"/>
      <c r="J1169" s="252"/>
      <c r="K1169" s="252"/>
      <c r="L1169" s="257"/>
      <c r="M1169" s="258"/>
      <c r="N1169" s="259"/>
      <c r="O1169" s="259"/>
      <c r="P1169" s="259"/>
      <c r="Q1169" s="259"/>
      <c r="R1169" s="259"/>
      <c r="S1169" s="259"/>
      <c r="T1169" s="260"/>
      <c r="AT1169" s="261" t="s">
        <v>152</v>
      </c>
      <c r="AU1169" s="261" t="s">
        <v>84</v>
      </c>
      <c r="AV1169" s="13" t="s">
        <v>159</v>
      </c>
      <c r="AW1169" s="13" t="s">
        <v>37</v>
      </c>
      <c r="AX1169" s="13" t="s">
        <v>74</v>
      </c>
      <c r="AY1169" s="261" t="s">
        <v>143</v>
      </c>
    </row>
    <row r="1170" s="14" customFormat="1">
      <c r="B1170" s="262"/>
      <c r="C1170" s="263"/>
      <c r="D1170" s="231" t="s">
        <v>152</v>
      </c>
      <c r="E1170" s="264" t="s">
        <v>30</v>
      </c>
      <c r="F1170" s="265" t="s">
        <v>187</v>
      </c>
      <c r="G1170" s="263"/>
      <c r="H1170" s="266">
        <v>1375</v>
      </c>
      <c r="I1170" s="267"/>
      <c r="J1170" s="263"/>
      <c r="K1170" s="263"/>
      <c r="L1170" s="268"/>
      <c r="M1170" s="269"/>
      <c r="N1170" s="270"/>
      <c r="O1170" s="270"/>
      <c r="P1170" s="270"/>
      <c r="Q1170" s="270"/>
      <c r="R1170" s="270"/>
      <c r="S1170" s="270"/>
      <c r="T1170" s="271"/>
      <c r="AT1170" s="272" t="s">
        <v>152</v>
      </c>
      <c r="AU1170" s="272" t="s">
        <v>84</v>
      </c>
      <c r="AV1170" s="14" t="s">
        <v>150</v>
      </c>
      <c r="AW1170" s="14" t="s">
        <v>37</v>
      </c>
      <c r="AX1170" s="14" t="s">
        <v>82</v>
      </c>
      <c r="AY1170" s="272" t="s">
        <v>143</v>
      </c>
    </row>
    <row r="1171" s="1" customFormat="1" ht="25.5" customHeight="1">
      <c r="B1171" s="46"/>
      <c r="C1171" s="217" t="s">
        <v>1546</v>
      </c>
      <c r="D1171" s="217" t="s">
        <v>145</v>
      </c>
      <c r="E1171" s="218" t="s">
        <v>1547</v>
      </c>
      <c r="F1171" s="219" t="s">
        <v>1548</v>
      </c>
      <c r="G1171" s="220" t="s">
        <v>209</v>
      </c>
      <c r="H1171" s="221">
        <v>254</v>
      </c>
      <c r="I1171" s="222"/>
      <c r="J1171" s="223">
        <f>ROUND(I1171*H1171,2)</f>
        <v>0</v>
      </c>
      <c r="K1171" s="219" t="s">
        <v>30</v>
      </c>
      <c r="L1171" s="72"/>
      <c r="M1171" s="224" t="s">
        <v>30</v>
      </c>
      <c r="N1171" s="225" t="s">
        <v>45</v>
      </c>
      <c r="O1171" s="47"/>
      <c r="P1171" s="226">
        <f>O1171*H1171</f>
        <v>0</v>
      </c>
      <c r="Q1171" s="226">
        <v>0.00050000000000000001</v>
      </c>
      <c r="R1171" s="226">
        <f>Q1171*H1171</f>
        <v>0.127</v>
      </c>
      <c r="S1171" s="226">
        <v>0</v>
      </c>
      <c r="T1171" s="227">
        <f>S1171*H1171</f>
        <v>0</v>
      </c>
      <c r="AR1171" s="24" t="s">
        <v>251</v>
      </c>
      <c r="AT1171" s="24" t="s">
        <v>145</v>
      </c>
      <c r="AU1171" s="24" t="s">
        <v>84</v>
      </c>
      <c r="AY1171" s="24" t="s">
        <v>143</v>
      </c>
      <c r="BE1171" s="228">
        <f>IF(N1171="základní",J1171,0)</f>
        <v>0</v>
      </c>
      <c r="BF1171" s="228">
        <f>IF(N1171="snížená",J1171,0)</f>
        <v>0</v>
      </c>
      <c r="BG1171" s="228">
        <f>IF(N1171="zákl. přenesená",J1171,0)</f>
        <v>0</v>
      </c>
      <c r="BH1171" s="228">
        <f>IF(N1171="sníž. přenesená",J1171,0)</f>
        <v>0</v>
      </c>
      <c r="BI1171" s="228">
        <f>IF(N1171="nulová",J1171,0)</f>
        <v>0</v>
      </c>
      <c r="BJ1171" s="24" t="s">
        <v>82</v>
      </c>
      <c r="BK1171" s="228">
        <f>ROUND(I1171*H1171,2)</f>
        <v>0</v>
      </c>
      <c r="BL1171" s="24" t="s">
        <v>251</v>
      </c>
      <c r="BM1171" s="24" t="s">
        <v>1549</v>
      </c>
    </row>
    <row r="1172" s="11" customFormat="1">
      <c r="B1172" s="229"/>
      <c r="C1172" s="230"/>
      <c r="D1172" s="231" t="s">
        <v>152</v>
      </c>
      <c r="E1172" s="232" t="s">
        <v>30</v>
      </c>
      <c r="F1172" s="233" t="s">
        <v>1494</v>
      </c>
      <c r="G1172" s="230"/>
      <c r="H1172" s="232" t="s">
        <v>30</v>
      </c>
      <c r="I1172" s="234"/>
      <c r="J1172" s="230"/>
      <c r="K1172" s="230"/>
      <c r="L1172" s="235"/>
      <c r="M1172" s="236"/>
      <c r="N1172" s="237"/>
      <c r="O1172" s="237"/>
      <c r="P1172" s="237"/>
      <c r="Q1172" s="237"/>
      <c r="R1172" s="237"/>
      <c r="S1172" s="237"/>
      <c r="T1172" s="238"/>
      <c r="AT1172" s="239" t="s">
        <v>152</v>
      </c>
      <c r="AU1172" s="239" t="s">
        <v>84</v>
      </c>
      <c r="AV1172" s="11" t="s">
        <v>82</v>
      </c>
      <c r="AW1172" s="11" t="s">
        <v>37</v>
      </c>
      <c r="AX1172" s="11" t="s">
        <v>74</v>
      </c>
      <c r="AY1172" s="239" t="s">
        <v>143</v>
      </c>
    </row>
    <row r="1173" s="11" customFormat="1">
      <c r="B1173" s="229"/>
      <c r="C1173" s="230"/>
      <c r="D1173" s="231" t="s">
        <v>152</v>
      </c>
      <c r="E1173" s="232" t="s">
        <v>30</v>
      </c>
      <c r="F1173" s="233" t="s">
        <v>1550</v>
      </c>
      <c r="G1173" s="230"/>
      <c r="H1173" s="232" t="s">
        <v>30</v>
      </c>
      <c r="I1173" s="234"/>
      <c r="J1173" s="230"/>
      <c r="K1173" s="230"/>
      <c r="L1173" s="235"/>
      <c r="M1173" s="236"/>
      <c r="N1173" s="237"/>
      <c r="O1173" s="237"/>
      <c r="P1173" s="237"/>
      <c r="Q1173" s="237"/>
      <c r="R1173" s="237"/>
      <c r="S1173" s="237"/>
      <c r="T1173" s="238"/>
      <c r="AT1173" s="239" t="s">
        <v>152</v>
      </c>
      <c r="AU1173" s="239" t="s">
        <v>84</v>
      </c>
      <c r="AV1173" s="11" t="s">
        <v>82</v>
      </c>
      <c r="AW1173" s="11" t="s">
        <v>37</v>
      </c>
      <c r="AX1173" s="11" t="s">
        <v>74</v>
      </c>
      <c r="AY1173" s="239" t="s">
        <v>143</v>
      </c>
    </row>
    <row r="1174" s="12" customFormat="1">
      <c r="B1174" s="240"/>
      <c r="C1174" s="241"/>
      <c r="D1174" s="231" t="s">
        <v>152</v>
      </c>
      <c r="E1174" s="242" t="s">
        <v>30</v>
      </c>
      <c r="F1174" s="243" t="s">
        <v>1551</v>
      </c>
      <c r="G1174" s="241"/>
      <c r="H1174" s="244">
        <v>25.620000000000001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AT1174" s="250" t="s">
        <v>152</v>
      </c>
      <c r="AU1174" s="250" t="s">
        <v>84</v>
      </c>
      <c r="AV1174" s="12" t="s">
        <v>84</v>
      </c>
      <c r="AW1174" s="12" t="s">
        <v>37</v>
      </c>
      <c r="AX1174" s="12" t="s">
        <v>74</v>
      </c>
      <c r="AY1174" s="250" t="s">
        <v>143</v>
      </c>
    </row>
    <row r="1175" s="12" customFormat="1">
      <c r="B1175" s="240"/>
      <c r="C1175" s="241"/>
      <c r="D1175" s="231" t="s">
        <v>152</v>
      </c>
      <c r="E1175" s="242" t="s">
        <v>30</v>
      </c>
      <c r="F1175" s="243" t="s">
        <v>1552</v>
      </c>
      <c r="G1175" s="241"/>
      <c r="H1175" s="244">
        <v>8.8900000000000006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AT1175" s="250" t="s">
        <v>152</v>
      </c>
      <c r="AU1175" s="250" t="s">
        <v>84</v>
      </c>
      <c r="AV1175" s="12" t="s">
        <v>84</v>
      </c>
      <c r="AW1175" s="12" t="s">
        <v>37</v>
      </c>
      <c r="AX1175" s="12" t="s">
        <v>74</v>
      </c>
      <c r="AY1175" s="250" t="s">
        <v>143</v>
      </c>
    </row>
    <row r="1176" s="11" customFormat="1">
      <c r="B1176" s="229"/>
      <c r="C1176" s="230"/>
      <c r="D1176" s="231" t="s">
        <v>152</v>
      </c>
      <c r="E1176" s="232" t="s">
        <v>30</v>
      </c>
      <c r="F1176" s="233" t="s">
        <v>1009</v>
      </c>
      <c r="G1176" s="230"/>
      <c r="H1176" s="232" t="s">
        <v>30</v>
      </c>
      <c r="I1176" s="234"/>
      <c r="J1176" s="230"/>
      <c r="K1176" s="230"/>
      <c r="L1176" s="235"/>
      <c r="M1176" s="236"/>
      <c r="N1176" s="237"/>
      <c r="O1176" s="237"/>
      <c r="P1176" s="237"/>
      <c r="Q1176" s="237"/>
      <c r="R1176" s="237"/>
      <c r="S1176" s="237"/>
      <c r="T1176" s="238"/>
      <c r="AT1176" s="239" t="s">
        <v>152</v>
      </c>
      <c r="AU1176" s="239" t="s">
        <v>84</v>
      </c>
      <c r="AV1176" s="11" t="s">
        <v>82</v>
      </c>
      <c r="AW1176" s="11" t="s">
        <v>37</v>
      </c>
      <c r="AX1176" s="11" t="s">
        <v>74</v>
      </c>
      <c r="AY1176" s="239" t="s">
        <v>143</v>
      </c>
    </row>
    <row r="1177" s="11" customFormat="1">
      <c r="B1177" s="229"/>
      <c r="C1177" s="230"/>
      <c r="D1177" s="231" t="s">
        <v>152</v>
      </c>
      <c r="E1177" s="232" t="s">
        <v>30</v>
      </c>
      <c r="F1177" s="233" t="s">
        <v>1553</v>
      </c>
      <c r="G1177" s="230"/>
      <c r="H1177" s="232" t="s">
        <v>30</v>
      </c>
      <c r="I1177" s="234"/>
      <c r="J1177" s="230"/>
      <c r="K1177" s="230"/>
      <c r="L1177" s="235"/>
      <c r="M1177" s="236"/>
      <c r="N1177" s="237"/>
      <c r="O1177" s="237"/>
      <c r="P1177" s="237"/>
      <c r="Q1177" s="237"/>
      <c r="R1177" s="237"/>
      <c r="S1177" s="237"/>
      <c r="T1177" s="238"/>
      <c r="AT1177" s="239" t="s">
        <v>152</v>
      </c>
      <c r="AU1177" s="239" t="s">
        <v>84</v>
      </c>
      <c r="AV1177" s="11" t="s">
        <v>82</v>
      </c>
      <c r="AW1177" s="11" t="s">
        <v>37</v>
      </c>
      <c r="AX1177" s="11" t="s">
        <v>74</v>
      </c>
      <c r="AY1177" s="239" t="s">
        <v>143</v>
      </c>
    </row>
    <row r="1178" s="12" customFormat="1">
      <c r="B1178" s="240"/>
      <c r="C1178" s="241"/>
      <c r="D1178" s="231" t="s">
        <v>152</v>
      </c>
      <c r="E1178" s="242" t="s">
        <v>30</v>
      </c>
      <c r="F1178" s="243" t="s">
        <v>1554</v>
      </c>
      <c r="G1178" s="241"/>
      <c r="H1178" s="244">
        <v>8.5899999999999999</v>
      </c>
      <c r="I1178" s="245"/>
      <c r="J1178" s="241"/>
      <c r="K1178" s="241"/>
      <c r="L1178" s="246"/>
      <c r="M1178" s="247"/>
      <c r="N1178" s="248"/>
      <c r="O1178" s="248"/>
      <c r="P1178" s="248"/>
      <c r="Q1178" s="248"/>
      <c r="R1178" s="248"/>
      <c r="S1178" s="248"/>
      <c r="T1178" s="249"/>
      <c r="AT1178" s="250" t="s">
        <v>152</v>
      </c>
      <c r="AU1178" s="250" t="s">
        <v>84</v>
      </c>
      <c r="AV1178" s="12" t="s">
        <v>84</v>
      </c>
      <c r="AW1178" s="12" t="s">
        <v>37</v>
      </c>
      <c r="AX1178" s="12" t="s">
        <v>74</v>
      </c>
      <c r="AY1178" s="250" t="s">
        <v>143</v>
      </c>
    </row>
    <row r="1179" s="12" customFormat="1">
      <c r="B1179" s="240"/>
      <c r="C1179" s="241"/>
      <c r="D1179" s="231" t="s">
        <v>152</v>
      </c>
      <c r="E1179" s="242" t="s">
        <v>30</v>
      </c>
      <c r="F1179" s="243" t="s">
        <v>1555</v>
      </c>
      <c r="G1179" s="241"/>
      <c r="H1179" s="244">
        <v>4.5919999999999996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AT1179" s="250" t="s">
        <v>152</v>
      </c>
      <c r="AU1179" s="250" t="s">
        <v>84</v>
      </c>
      <c r="AV1179" s="12" t="s">
        <v>84</v>
      </c>
      <c r="AW1179" s="12" t="s">
        <v>37</v>
      </c>
      <c r="AX1179" s="12" t="s">
        <v>74</v>
      </c>
      <c r="AY1179" s="250" t="s">
        <v>143</v>
      </c>
    </row>
    <row r="1180" s="12" customFormat="1">
      <c r="B1180" s="240"/>
      <c r="C1180" s="241"/>
      <c r="D1180" s="231" t="s">
        <v>152</v>
      </c>
      <c r="E1180" s="242" t="s">
        <v>30</v>
      </c>
      <c r="F1180" s="243" t="s">
        <v>1556</v>
      </c>
      <c r="G1180" s="241"/>
      <c r="H1180" s="244">
        <v>12.765000000000001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AT1180" s="250" t="s">
        <v>152</v>
      </c>
      <c r="AU1180" s="250" t="s">
        <v>84</v>
      </c>
      <c r="AV1180" s="12" t="s">
        <v>84</v>
      </c>
      <c r="AW1180" s="12" t="s">
        <v>37</v>
      </c>
      <c r="AX1180" s="12" t="s">
        <v>74</v>
      </c>
      <c r="AY1180" s="250" t="s">
        <v>143</v>
      </c>
    </row>
    <row r="1181" s="11" customFormat="1">
      <c r="B1181" s="229"/>
      <c r="C1181" s="230"/>
      <c r="D1181" s="231" t="s">
        <v>152</v>
      </c>
      <c r="E1181" s="232" t="s">
        <v>30</v>
      </c>
      <c r="F1181" s="233" t="s">
        <v>1557</v>
      </c>
      <c r="G1181" s="230"/>
      <c r="H1181" s="232" t="s">
        <v>30</v>
      </c>
      <c r="I1181" s="234"/>
      <c r="J1181" s="230"/>
      <c r="K1181" s="230"/>
      <c r="L1181" s="235"/>
      <c r="M1181" s="236"/>
      <c r="N1181" s="237"/>
      <c r="O1181" s="237"/>
      <c r="P1181" s="237"/>
      <c r="Q1181" s="237"/>
      <c r="R1181" s="237"/>
      <c r="S1181" s="237"/>
      <c r="T1181" s="238"/>
      <c r="AT1181" s="239" t="s">
        <v>152</v>
      </c>
      <c r="AU1181" s="239" t="s">
        <v>84</v>
      </c>
      <c r="AV1181" s="11" t="s">
        <v>82</v>
      </c>
      <c r="AW1181" s="11" t="s">
        <v>37</v>
      </c>
      <c r="AX1181" s="11" t="s">
        <v>74</v>
      </c>
      <c r="AY1181" s="239" t="s">
        <v>143</v>
      </c>
    </row>
    <row r="1182" s="12" customFormat="1">
      <c r="B1182" s="240"/>
      <c r="C1182" s="241"/>
      <c r="D1182" s="231" t="s">
        <v>152</v>
      </c>
      <c r="E1182" s="242" t="s">
        <v>30</v>
      </c>
      <c r="F1182" s="243" t="s">
        <v>1558</v>
      </c>
      <c r="G1182" s="241"/>
      <c r="H1182" s="244">
        <v>103.56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AT1182" s="250" t="s">
        <v>152</v>
      </c>
      <c r="AU1182" s="250" t="s">
        <v>84</v>
      </c>
      <c r="AV1182" s="12" t="s">
        <v>84</v>
      </c>
      <c r="AW1182" s="12" t="s">
        <v>37</v>
      </c>
      <c r="AX1182" s="12" t="s">
        <v>74</v>
      </c>
      <c r="AY1182" s="250" t="s">
        <v>143</v>
      </c>
    </row>
    <row r="1183" s="11" customFormat="1">
      <c r="B1183" s="229"/>
      <c r="C1183" s="230"/>
      <c r="D1183" s="231" t="s">
        <v>152</v>
      </c>
      <c r="E1183" s="232" t="s">
        <v>30</v>
      </c>
      <c r="F1183" s="233" t="s">
        <v>1497</v>
      </c>
      <c r="G1183" s="230"/>
      <c r="H1183" s="232" t="s">
        <v>30</v>
      </c>
      <c r="I1183" s="234"/>
      <c r="J1183" s="230"/>
      <c r="K1183" s="230"/>
      <c r="L1183" s="235"/>
      <c r="M1183" s="236"/>
      <c r="N1183" s="237"/>
      <c r="O1183" s="237"/>
      <c r="P1183" s="237"/>
      <c r="Q1183" s="237"/>
      <c r="R1183" s="237"/>
      <c r="S1183" s="237"/>
      <c r="T1183" s="238"/>
      <c r="AT1183" s="239" t="s">
        <v>152</v>
      </c>
      <c r="AU1183" s="239" t="s">
        <v>84</v>
      </c>
      <c r="AV1183" s="11" t="s">
        <v>82</v>
      </c>
      <c r="AW1183" s="11" t="s">
        <v>37</v>
      </c>
      <c r="AX1183" s="11" t="s">
        <v>74</v>
      </c>
      <c r="AY1183" s="239" t="s">
        <v>143</v>
      </c>
    </row>
    <row r="1184" s="11" customFormat="1">
      <c r="B1184" s="229"/>
      <c r="C1184" s="230"/>
      <c r="D1184" s="231" t="s">
        <v>152</v>
      </c>
      <c r="E1184" s="232" t="s">
        <v>30</v>
      </c>
      <c r="F1184" s="233" t="s">
        <v>1557</v>
      </c>
      <c r="G1184" s="230"/>
      <c r="H1184" s="232" t="s">
        <v>30</v>
      </c>
      <c r="I1184" s="234"/>
      <c r="J1184" s="230"/>
      <c r="K1184" s="230"/>
      <c r="L1184" s="235"/>
      <c r="M1184" s="236"/>
      <c r="N1184" s="237"/>
      <c r="O1184" s="237"/>
      <c r="P1184" s="237"/>
      <c r="Q1184" s="237"/>
      <c r="R1184" s="237"/>
      <c r="S1184" s="237"/>
      <c r="T1184" s="238"/>
      <c r="AT1184" s="239" t="s">
        <v>152</v>
      </c>
      <c r="AU1184" s="239" t="s">
        <v>84</v>
      </c>
      <c r="AV1184" s="11" t="s">
        <v>82</v>
      </c>
      <c r="AW1184" s="11" t="s">
        <v>37</v>
      </c>
      <c r="AX1184" s="11" t="s">
        <v>74</v>
      </c>
      <c r="AY1184" s="239" t="s">
        <v>143</v>
      </c>
    </row>
    <row r="1185" s="12" customFormat="1">
      <c r="B1185" s="240"/>
      <c r="C1185" s="241"/>
      <c r="D1185" s="231" t="s">
        <v>152</v>
      </c>
      <c r="E1185" s="242" t="s">
        <v>30</v>
      </c>
      <c r="F1185" s="243" t="s">
        <v>1559</v>
      </c>
      <c r="G1185" s="241"/>
      <c r="H1185" s="244">
        <v>34.125</v>
      </c>
      <c r="I1185" s="245"/>
      <c r="J1185" s="241"/>
      <c r="K1185" s="241"/>
      <c r="L1185" s="246"/>
      <c r="M1185" s="247"/>
      <c r="N1185" s="248"/>
      <c r="O1185" s="248"/>
      <c r="P1185" s="248"/>
      <c r="Q1185" s="248"/>
      <c r="R1185" s="248"/>
      <c r="S1185" s="248"/>
      <c r="T1185" s="249"/>
      <c r="AT1185" s="250" t="s">
        <v>152</v>
      </c>
      <c r="AU1185" s="250" t="s">
        <v>84</v>
      </c>
      <c r="AV1185" s="12" t="s">
        <v>84</v>
      </c>
      <c r="AW1185" s="12" t="s">
        <v>37</v>
      </c>
      <c r="AX1185" s="12" t="s">
        <v>74</v>
      </c>
      <c r="AY1185" s="250" t="s">
        <v>143</v>
      </c>
    </row>
    <row r="1186" s="11" customFormat="1">
      <c r="B1186" s="229"/>
      <c r="C1186" s="230"/>
      <c r="D1186" s="231" t="s">
        <v>152</v>
      </c>
      <c r="E1186" s="232" t="s">
        <v>30</v>
      </c>
      <c r="F1186" s="233" t="s">
        <v>1560</v>
      </c>
      <c r="G1186" s="230"/>
      <c r="H1186" s="232" t="s">
        <v>30</v>
      </c>
      <c r="I1186" s="234"/>
      <c r="J1186" s="230"/>
      <c r="K1186" s="230"/>
      <c r="L1186" s="235"/>
      <c r="M1186" s="236"/>
      <c r="N1186" s="237"/>
      <c r="O1186" s="237"/>
      <c r="P1186" s="237"/>
      <c r="Q1186" s="237"/>
      <c r="R1186" s="237"/>
      <c r="S1186" s="237"/>
      <c r="T1186" s="238"/>
      <c r="AT1186" s="239" t="s">
        <v>152</v>
      </c>
      <c r="AU1186" s="239" t="s">
        <v>84</v>
      </c>
      <c r="AV1186" s="11" t="s">
        <v>82</v>
      </c>
      <c r="AW1186" s="11" t="s">
        <v>37</v>
      </c>
      <c r="AX1186" s="11" t="s">
        <v>74</v>
      </c>
      <c r="AY1186" s="239" t="s">
        <v>143</v>
      </c>
    </row>
    <row r="1187" s="12" customFormat="1">
      <c r="B1187" s="240"/>
      <c r="C1187" s="241"/>
      <c r="D1187" s="231" t="s">
        <v>152</v>
      </c>
      <c r="E1187" s="242" t="s">
        <v>30</v>
      </c>
      <c r="F1187" s="243" t="s">
        <v>1561</v>
      </c>
      <c r="G1187" s="241"/>
      <c r="H1187" s="244">
        <v>13</v>
      </c>
      <c r="I1187" s="245"/>
      <c r="J1187" s="241"/>
      <c r="K1187" s="241"/>
      <c r="L1187" s="246"/>
      <c r="M1187" s="247"/>
      <c r="N1187" s="248"/>
      <c r="O1187" s="248"/>
      <c r="P1187" s="248"/>
      <c r="Q1187" s="248"/>
      <c r="R1187" s="248"/>
      <c r="S1187" s="248"/>
      <c r="T1187" s="249"/>
      <c r="AT1187" s="250" t="s">
        <v>152</v>
      </c>
      <c r="AU1187" s="250" t="s">
        <v>84</v>
      </c>
      <c r="AV1187" s="12" t="s">
        <v>84</v>
      </c>
      <c r="AW1187" s="12" t="s">
        <v>37</v>
      </c>
      <c r="AX1187" s="12" t="s">
        <v>74</v>
      </c>
      <c r="AY1187" s="250" t="s">
        <v>143</v>
      </c>
    </row>
    <row r="1188" s="12" customFormat="1">
      <c r="B1188" s="240"/>
      <c r="C1188" s="241"/>
      <c r="D1188" s="231" t="s">
        <v>152</v>
      </c>
      <c r="E1188" s="242" t="s">
        <v>30</v>
      </c>
      <c r="F1188" s="243" t="s">
        <v>1562</v>
      </c>
      <c r="G1188" s="241"/>
      <c r="H1188" s="244">
        <v>42.857999999999997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AT1188" s="250" t="s">
        <v>152</v>
      </c>
      <c r="AU1188" s="250" t="s">
        <v>84</v>
      </c>
      <c r="AV1188" s="12" t="s">
        <v>84</v>
      </c>
      <c r="AW1188" s="12" t="s">
        <v>37</v>
      </c>
      <c r="AX1188" s="12" t="s">
        <v>74</v>
      </c>
      <c r="AY1188" s="250" t="s">
        <v>143</v>
      </c>
    </row>
    <row r="1189" s="14" customFormat="1">
      <c r="B1189" s="262"/>
      <c r="C1189" s="263"/>
      <c r="D1189" s="231" t="s">
        <v>152</v>
      </c>
      <c r="E1189" s="264" t="s">
        <v>30</v>
      </c>
      <c r="F1189" s="265" t="s">
        <v>187</v>
      </c>
      <c r="G1189" s="263"/>
      <c r="H1189" s="266">
        <v>254</v>
      </c>
      <c r="I1189" s="267"/>
      <c r="J1189" s="263"/>
      <c r="K1189" s="263"/>
      <c r="L1189" s="268"/>
      <c r="M1189" s="269"/>
      <c r="N1189" s="270"/>
      <c r="O1189" s="270"/>
      <c r="P1189" s="270"/>
      <c r="Q1189" s="270"/>
      <c r="R1189" s="270"/>
      <c r="S1189" s="270"/>
      <c r="T1189" s="271"/>
      <c r="AT1189" s="272" t="s">
        <v>152</v>
      </c>
      <c r="AU1189" s="272" t="s">
        <v>84</v>
      </c>
      <c r="AV1189" s="14" t="s">
        <v>150</v>
      </c>
      <c r="AW1189" s="14" t="s">
        <v>37</v>
      </c>
      <c r="AX1189" s="14" t="s">
        <v>82</v>
      </c>
      <c r="AY1189" s="272" t="s">
        <v>143</v>
      </c>
    </row>
    <row r="1190" s="1" customFormat="1" ht="25.5" customHeight="1">
      <c r="B1190" s="46"/>
      <c r="C1190" s="273" t="s">
        <v>1563</v>
      </c>
      <c r="D1190" s="273" t="s">
        <v>195</v>
      </c>
      <c r="E1190" s="274" t="s">
        <v>1564</v>
      </c>
      <c r="F1190" s="275" t="s">
        <v>1565</v>
      </c>
      <c r="G1190" s="276" t="s">
        <v>209</v>
      </c>
      <c r="H1190" s="277">
        <v>1832.5239999999999</v>
      </c>
      <c r="I1190" s="278"/>
      <c r="J1190" s="279">
        <f>ROUND(I1190*H1190,2)</f>
        <v>0</v>
      </c>
      <c r="K1190" s="275" t="s">
        <v>149</v>
      </c>
      <c r="L1190" s="280"/>
      <c r="M1190" s="281" t="s">
        <v>30</v>
      </c>
      <c r="N1190" s="282" t="s">
        <v>45</v>
      </c>
      <c r="O1190" s="47"/>
      <c r="P1190" s="226">
        <f>O1190*H1190</f>
        <v>0</v>
      </c>
      <c r="Q1190" s="226">
        <v>0.0019</v>
      </c>
      <c r="R1190" s="226">
        <f>Q1190*H1190</f>
        <v>3.4817955999999999</v>
      </c>
      <c r="S1190" s="226">
        <v>0</v>
      </c>
      <c r="T1190" s="227">
        <f>S1190*H1190</f>
        <v>0</v>
      </c>
      <c r="AR1190" s="24" t="s">
        <v>363</v>
      </c>
      <c r="AT1190" s="24" t="s">
        <v>195</v>
      </c>
      <c r="AU1190" s="24" t="s">
        <v>84</v>
      </c>
      <c r="AY1190" s="24" t="s">
        <v>143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24" t="s">
        <v>82</v>
      </c>
      <c r="BK1190" s="228">
        <f>ROUND(I1190*H1190,2)</f>
        <v>0</v>
      </c>
      <c r="BL1190" s="24" t="s">
        <v>251</v>
      </c>
      <c r="BM1190" s="24" t="s">
        <v>1566</v>
      </c>
    </row>
    <row r="1191" s="11" customFormat="1">
      <c r="B1191" s="229"/>
      <c r="C1191" s="230"/>
      <c r="D1191" s="231" t="s">
        <v>152</v>
      </c>
      <c r="E1191" s="232" t="s">
        <v>30</v>
      </c>
      <c r="F1191" s="233" t="s">
        <v>1567</v>
      </c>
      <c r="G1191" s="230"/>
      <c r="H1191" s="232" t="s">
        <v>30</v>
      </c>
      <c r="I1191" s="234"/>
      <c r="J1191" s="230"/>
      <c r="K1191" s="230"/>
      <c r="L1191" s="235"/>
      <c r="M1191" s="236"/>
      <c r="N1191" s="237"/>
      <c r="O1191" s="237"/>
      <c r="P1191" s="237"/>
      <c r="Q1191" s="237"/>
      <c r="R1191" s="237"/>
      <c r="S1191" s="237"/>
      <c r="T1191" s="238"/>
      <c r="AT1191" s="239" t="s">
        <v>152</v>
      </c>
      <c r="AU1191" s="239" t="s">
        <v>84</v>
      </c>
      <c r="AV1191" s="11" t="s">
        <v>82</v>
      </c>
      <c r="AW1191" s="11" t="s">
        <v>37</v>
      </c>
      <c r="AX1191" s="11" t="s">
        <v>74</v>
      </c>
      <c r="AY1191" s="239" t="s">
        <v>143</v>
      </c>
    </row>
    <row r="1192" s="12" customFormat="1">
      <c r="B1192" s="240"/>
      <c r="C1192" s="241"/>
      <c r="D1192" s="231" t="s">
        <v>152</v>
      </c>
      <c r="E1192" s="242" t="s">
        <v>30</v>
      </c>
      <c r="F1192" s="243" t="s">
        <v>1568</v>
      </c>
      <c r="G1192" s="241"/>
      <c r="H1192" s="244">
        <v>1581.5999999999999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AT1192" s="250" t="s">
        <v>152</v>
      </c>
      <c r="AU1192" s="250" t="s">
        <v>84</v>
      </c>
      <c r="AV1192" s="12" t="s">
        <v>84</v>
      </c>
      <c r="AW1192" s="12" t="s">
        <v>37</v>
      </c>
      <c r="AX1192" s="12" t="s">
        <v>74</v>
      </c>
      <c r="AY1192" s="250" t="s">
        <v>143</v>
      </c>
    </row>
    <row r="1193" s="11" customFormat="1">
      <c r="B1193" s="229"/>
      <c r="C1193" s="230"/>
      <c r="D1193" s="231" t="s">
        <v>152</v>
      </c>
      <c r="E1193" s="232" t="s">
        <v>30</v>
      </c>
      <c r="F1193" s="233" t="s">
        <v>1569</v>
      </c>
      <c r="G1193" s="230"/>
      <c r="H1193" s="232" t="s">
        <v>30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AT1193" s="239" t="s">
        <v>152</v>
      </c>
      <c r="AU1193" s="239" t="s">
        <v>84</v>
      </c>
      <c r="AV1193" s="11" t="s">
        <v>82</v>
      </c>
      <c r="AW1193" s="11" t="s">
        <v>37</v>
      </c>
      <c r="AX1193" s="11" t="s">
        <v>74</v>
      </c>
      <c r="AY1193" s="239" t="s">
        <v>143</v>
      </c>
    </row>
    <row r="1194" s="12" customFormat="1">
      <c r="B1194" s="240"/>
      <c r="C1194" s="241"/>
      <c r="D1194" s="231" t="s">
        <v>152</v>
      </c>
      <c r="E1194" s="242" t="s">
        <v>30</v>
      </c>
      <c r="F1194" s="243" t="s">
        <v>1570</v>
      </c>
      <c r="G1194" s="241"/>
      <c r="H1194" s="244">
        <v>48.600000000000001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AT1194" s="250" t="s">
        <v>152</v>
      </c>
      <c r="AU1194" s="250" t="s">
        <v>84</v>
      </c>
      <c r="AV1194" s="12" t="s">
        <v>84</v>
      </c>
      <c r="AW1194" s="12" t="s">
        <v>37</v>
      </c>
      <c r="AX1194" s="12" t="s">
        <v>74</v>
      </c>
      <c r="AY1194" s="250" t="s">
        <v>143</v>
      </c>
    </row>
    <row r="1195" s="11" customFormat="1">
      <c r="B1195" s="229"/>
      <c r="C1195" s="230"/>
      <c r="D1195" s="231" t="s">
        <v>152</v>
      </c>
      <c r="E1195" s="232" t="s">
        <v>30</v>
      </c>
      <c r="F1195" s="233" t="s">
        <v>1571</v>
      </c>
      <c r="G1195" s="230"/>
      <c r="H1195" s="232" t="s">
        <v>30</v>
      </c>
      <c r="I1195" s="234"/>
      <c r="J1195" s="230"/>
      <c r="K1195" s="230"/>
      <c r="L1195" s="235"/>
      <c r="M1195" s="236"/>
      <c r="N1195" s="237"/>
      <c r="O1195" s="237"/>
      <c r="P1195" s="237"/>
      <c r="Q1195" s="237"/>
      <c r="R1195" s="237"/>
      <c r="S1195" s="237"/>
      <c r="T1195" s="238"/>
      <c r="AT1195" s="239" t="s">
        <v>152</v>
      </c>
      <c r="AU1195" s="239" t="s">
        <v>84</v>
      </c>
      <c r="AV1195" s="11" t="s">
        <v>82</v>
      </c>
      <c r="AW1195" s="11" t="s">
        <v>37</v>
      </c>
      <c r="AX1195" s="11" t="s">
        <v>74</v>
      </c>
      <c r="AY1195" s="239" t="s">
        <v>143</v>
      </c>
    </row>
    <row r="1196" s="12" customFormat="1">
      <c r="B1196" s="240"/>
      <c r="C1196" s="241"/>
      <c r="D1196" s="231" t="s">
        <v>152</v>
      </c>
      <c r="E1196" s="242" t="s">
        <v>30</v>
      </c>
      <c r="F1196" s="243" t="s">
        <v>1572</v>
      </c>
      <c r="G1196" s="241"/>
      <c r="H1196" s="244">
        <v>89.700000000000003</v>
      </c>
      <c r="I1196" s="245"/>
      <c r="J1196" s="241"/>
      <c r="K1196" s="241"/>
      <c r="L1196" s="246"/>
      <c r="M1196" s="247"/>
      <c r="N1196" s="248"/>
      <c r="O1196" s="248"/>
      <c r="P1196" s="248"/>
      <c r="Q1196" s="248"/>
      <c r="R1196" s="248"/>
      <c r="S1196" s="248"/>
      <c r="T1196" s="249"/>
      <c r="AT1196" s="250" t="s">
        <v>152</v>
      </c>
      <c r="AU1196" s="250" t="s">
        <v>84</v>
      </c>
      <c r="AV1196" s="12" t="s">
        <v>84</v>
      </c>
      <c r="AW1196" s="12" t="s">
        <v>37</v>
      </c>
      <c r="AX1196" s="12" t="s">
        <v>74</v>
      </c>
      <c r="AY1196" s="250" t="s">
        <v>143</v>
      </c>
    </row>
    <row r="1197" s="11" customFormat="1">
      <c r="B1197" s="229"/>
      <c r="C1197" s="230"/>
      <c r="D1197" s="231" t="s">
        <v>152</v>
      </c>
      <c r="E1197" s="232" t="s">
        <v>30</v>
      </c>
      <c r="F1197" s="233" t="s">
        <v>1573</v>
      </c>
      <c r="G1197" s="230"/>
      <c r="H1197" s="232" t="s">
        <v>30</v>
      </c>
      <c r="I1197" s="234"/>
      <c r="J1197" s="230"/>
      <c r="K1197" s="230"/>
      <c r="L1197" s="235"/>
      <c r="M1197" s="236"/>
      <c r="N1197" s="237"/>
      <c r="O1197" s="237"/>
      <c r="P1197" s="237"/>
      <c r="Q1197" s="237"/>
      <c r="R1197" s="237"/>
      <c r="S1197" s="237"/>
      <c r="T1197" s="238"/>
      <c r="AT1197" s="239" t="s">
        <v>152</v>
      </c>
      <c r="AU1197" s="239" t="s">
        <v>84</v>
      </c>
      <c r="AV1197" s="11" t="s">
        <v>82</v>
      </c>
      <c r="AW1197" s="11" t="s">
        <v>37</v>
      </c>
      <c r="AX1197" s="11" t="s">
        <v>74</v>
      </c>
      <c r="AY1197" s="239" t="s">
        <v>143</v>
      </c>
    </row>
    <row r="1198" s="12" customFormat="1">
      <c r="B1198" s="240"/>
      <c r="C1198" s="241"/>
      <c r="D1198" s="231" t="s">
        <v>152</v>
      </c>
      <c r="E1198" s="242" t="s">
        <v>30</v>
      </c>
      <c r="F1198" s="243" t="s">
        <v>1574</v>
      </c>
      <c r="G1198" s="241"/>
      <c r="H1198" s="244">
        <v>112.624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AT1198" s="250" t="s">
        <v>152</v>
      </c>
      <c r="AU1198" s="250" t="s">
        <v>84</v>
      </c>
      <c r="AV1198" s="12" t="s">
        <v>84</v>
      </c>
      <c r="AW1198" s="12" t="s">
        <v>37</v>
      </c>
      <c r="AX1198" s="12" t="s">
        <v>74</v>
      </c>
      <c r="AY1198" s="250" t="s">
        <v>143</v>
      </c>
    </row>
    <row r="1199" s="14" customFormat="1">
      <c r="B1199" s="262"/>
      <c r="C1199" s="263"/>
      <c r="D1199" s="231" t="s">
        <v>152</v>
      </c>
      <c r="E1199" s="264" t="s">
        <v>30</v>
      </c>
      <c r="F1199" s="265" t="s">
        <v>187</v>
      </c>
      <c r="G1199" s="263"/>
      <c r="H1199" s="266">
        <v>1832.5239999999999</v>
      </c>
      <c r="I1199" s="267"/>
      <c r="J1199" s="263"/>
      <c r="K1199" s="263"/>
      <c r="L1199" s="268"/>
      <c r="M1199" s="269"/>
      <c r="N1199" s="270"/>
      <c r="O1199" s="270"/>
      <c r="P1199" s="270"/>
      <c r="Q1199" s="270"/>
      <c r="R1199" s="270"/>
      <c r="S1199" s="270"/>
      <c r="T1199" s="271"/>
      <c r="AT1199" s="272" t="s">
        <v>152</v>
      </c>
      <c r="AU1199" s="272" t="s">
        <v>84</v>
      </c>
      <c r="AV1199" s="14" t="s">
        <v>150</v>
      </c>
      <c r="AW1199" s="14" t="s">
        <v>37</v>
      </c>
      <c r="AX1199" s="14" t="s">
        <v>82</v>
      </c>
      <c r="AY1199" s="272" t="s">
        <v>143</v>
      </c>
    </row>
    <row r="1200" s="1" customFormat="1" ht="38.25" customHeight="1">
      <c r="B1200" s="46"/>
      <c r="C1200" s="217" t="s">
        <v>1575</v>
      </c>
      <c r="D1200" s="217" t="s">
        <v>145</v>
      </c>
      <c r="E1200" s="218" t="s">
        <v>1576</v>
      </c>
      <c r="F1200" s="219" t="s">
        <v>1577</v>
      </c>
      <c r="G1200" s="220" t="s">
        <v>247</v>
      </c>
      <c r="H1200" s="221">
        <v>1200</v>
      </c>
      <c r="I1200" s="222"/>
      <c r="J1200" s="223">
        <f>ROUND(I1200*H1200,2)</f>
        <v>0</v>
      </c>
      <c r="K1200" s="219" t="s">
        <v>149</v>
      </c>
      <c r="L1200" s="72"/>
      <c r="M1200" s="224" t="s">
        <v>30</v>
      </c>
      <c r="N1200" s="225" t="s">
        <v>45</v>
      </c>
      <c r="O1200" s="47"/>
      <c r="P1200" s="226">
        <f>O1200*H1200</f>
        <v>0</v>
      </c>
      <c r="Q1200" s="226">
        <v>0</v>
      </c>
      <c r="R1200" s="226">
        <f>Q1200*H1200</f>
        <v>0</v>
      </c>
      <c r="S1200" s="226">
        <v>0</v>
      </c>
      <c r="T1200" s="227">
        <f>S1200*H1200</f>
        <v>0</v>
      </c>
      <c r="AR1200" s="24" t="s">
        <v>251</v>
      </c>
      <c r="AT1200" s="24" t="s">
        <v>145</v>
      </c>
      <c r="AU1200" s="24" t="s">
        <v>84</v>
      </c>
      <c r="AY1200" s="24" t="s">
        <v>143</v>
      </c>
      <c r="BE1200" s="228">
        <f>IF(N1200="základní",J1200,0)</f>
        <v>0</v>
      </c>
      <c r="BF1200" s="228">
        <f>IF(N1200="snížená",J1200,0)</f>
        <v>0</v>
      </c>
      <c r="BG1200" s="228">
        <f>IF(N1200="zákl. přenesená",J1200,0)</f>
        <v>0</v>
      </c>
      <c r="BH1200" s="228">
        <f>IF(N1200="sníž. přenesená",J1200,0)</f>
        <v>0</v>
      </c>
      <c r="BI1200" s="228">
        <f>IF(N1200="nulová",J1200,0)</f>
        <v>0</v>
      </c>
      <c r="BJ1200" s="24" t="s">
        <v>82</v>
      </c>
      <c r="BK1200" s="228">
        <f>ROUND(I1200*H1200,2)</f>
        <v>0</v>
      </c>
      <c r="BL1200" s="24" t="s">
        <v>251</v>
      </c>
      <c r="BM1200" s="24" t="s">
        <v>1578</v>
      </c>
    </row>
    <row r="1201" s="1" customFormat="1" ht="38.25" customHeight="1">
      <c r="B1201" s="46"/>
      <c r="C1201" s="217" t="s">
        <v>1579</v>
      </c>
      <c r="D1201" s="217" t="s">
        <v>145</v>
      </c>
      <c r="E1201" s="218" t="s">
        <v>1580</v>
      </c>
      <c r="F1201" s="219" t="s">
        <v>1581</v>
      </c>
      <c r="G1201" s="220" t="s">
        <v>247</v>
      </c>
      <c r="H1201" s="221">
        <v>1300</v>
      </c>
      <c r="I1201" s="222"/>
      <c r="J1201" s="223">
        <f>ROUND(I1201*H1201,2)</f>
        <v>0</v>
      </c>
      <c r="K1201" s="219" t="s">
        <v>149</v>
      </c>
      <c r="L1201" s="72"/>
      <c r="M1201" s="224" t="s">
        <v>30</v>
      </c>
      <c r="N1201" s="225" t="s">
        <v>45</v>
      </c>
      <c r="O1201" s="47"/>
      <c r="P1201" s="226">
        <f>O1201*H1201</f>
        <v>0</v>
      </c>
      <c r="Q1201" s="226">
        <v>0</v>
      </c>
      <c r="R1201" s="226">
        <f>Q1201*H1201</f>
        <v>0</v>
      </c>
      <c r="S1201" s="226">
        <v>0</v>
      </c>
      <c r="T1201" s="227">
        <f>S1201*H1201</f>
        <v>0</v>
      </c>
      <c r="AR1201" s="24" t="s">
        <v>251</v>
      </c>
      <c r="AT1201" s="24" t="s">
        <v>145</v>
      </c>
      <c r="AU1201" s="24" t="s">
        <v>84</v>
      </c>
      <c r="AY1201" s="24" t="s">
        <v>143</v>
      </c>
      <c r="BE1201" s="228">
        <f>IF(N1201="základní",J1201,0)</f>
        <v>0</v>
      </c>
      <c r="BF1201" s="228">
        <f>IF(N1201="snížená",J1201,0)</f>
        <v>0</v>
      </c>
      <c r="BG1201" s="228">
        <f>IF(N1201="zákl. přenesená",J1201,0)</f>
        <v>0</v>
      </c>
      <c r="BH1201" s="228">
        <f>IF(N1201="sníž. přenesená",J1201,0)</f>
        <v>0</v>
      </c>
      <c r="BI1201" s="228">
        <f>IF(N1201="nulová",J1201,0)</f>
        <v>0</v>
      </c>
      <c r="BJ1201" s="24" t="s">
        <v>82</v>
      </c>
      <c r="BK1201" s="228">
        <f>ROUND(I1201*H1201,2)</f>
        <v>0</v>
      </c>
      <c r="BL1201" s="24" t="s">
        <v>251</v>
      </c>
      <c r="BM1201" s="24" t="s">
        <v>1582</v>
      </c>
    </row>
    <row r="1202" s="11" customFormat="1">
      <c r="B1202" s="229"/>
      <c r="C1202" s="230"/>
      <c r="D1202" s="231" t="s">
        <v>152</v>
      </c>
      <c r="E1202" s="232" t="s">
        <v>30</v>
      </c>
      <c r="F1202" s="233" t="s">
        <v>1583</v>
      </c>
      <c r="G1202" s="230"/>
      <c r="H1202" s="232" t="s">
        <v>30</v>
      </c>
      <c r="I1202" s="234"/>
      <c r="J1202" s="230"/>
      <c r="K1202" s="230"/>
      <c r="L1202" s="235"/>
      <c r="M1202" s="236"/>
      <c r="N1202" s="237"/>
      <c r="O1202" s="237"/>
      <c r="P1202" s="237"/>
      <c r="Q1202" s="237"/>
      <c r="R1202" s="237"/>
      <c r="S1202" s="237"/>
      <c r="T1202" s="238"/>
      <c r="AT1202" s="239" t="s">
        <v>152</v>
      </c>
      <c r="AU1202" s="239" t="s">
        <v>84</v>
      </c>
      <c r="AV1202" s="11" t="s">
        <v>82</v>
      </c>
      <c r="AW1202" s="11" t="s">
        <v>37</v>
      </c>
      <c r="AX1202" s="11" t="s">
        <v>74</v>
      </c>
      <c r="AY1202" s="239" t="s">
        <v>143</v>
      </c>
    </row>
    <row r="1203" s="12" customFormat="1">
      <c r="B1203" s="240"/>
      <c r="C1203" s="241"/>
      <c r="D1203" s="231" t="s">
        <v>152</v>
      </c>
      <c r="E1203" s="242" t="s">
        <v>30</v>
      </c>
      <c r="F1203" s="243" t="s">
        <v>1584</v>
      </c>
      <c r="G1203" s="241"/>
      <c r="H1203" s="244">
        <v>1300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AT1203" s="250" t="s">
        <v>152</v>
      </c>
      <c r="AU1203" s="250" t="s">
        <v>84</v>
      </c>
      <c r="AV1203" s="12" t="s">
        <v>84</v>
      </c>
      <c r="AW1203" s="12" t="s">
        <v>37</v>
      </c>
      <c r="AX1203" s="12" t="s">
        <v>82</v>
      </c>
      <c r="AY1203" s="250" t="s">
        <v>143</v>
      </c>
    </row>
    <row r="1204" s="1" customFormat="1" ht="38.25" customHeight="1">
      <c r="B1204" s="46"/>
      <c r="C1204" s="217" t="s">
        <v>1585</v>
      </c>
      <c r="D1204" s="217" t="s">
        <v>145</v>
      </c>
      <c r="E1204" s="218" t="s">
        <v>1586</v>
      </c>
      <c r="F1204" s="219" t="s">
        <v>1587</v>
      </c>
      <c r="G1204" s="220" t="s">
        <v>321</v>
      </c>
      <c r="H1204" s="221">
        <v>9771</v>
      </c>
      <c r="I1204" s="222"/>
      <c r="J1204" s="223">
        <f>ROUND(I1204*H1204,2)</f>
        <v>0</v>
      </c>
      <c r="K1204" s="219" t="s">
        <v>149</v>
      </c>
      <c r="L1204" s="72"/>
      <c r="M1204" s="224" t="s">
        <v>30</v>
      </c>
      <c r="N1204" s="225" t="s">
        <v>45</v>
      </c>
      <c r="O1204" s="47"/>
      <c r="P1204" s="226">
        <f>O1204*H1204</f>
        <v>0</v>
      </c>
      <c r="Q1204" s="226">
        <v>0</v>
      </c>
      <c r="R1204" s="226">
        <f>Q1204*H1204</f>
        <v>0</v>
      </c>
      <c r="S1204" s="226">
        <v>0</v>
      </c>
      <c r="T1204" s="227">
        <f>S1204*H1204</f>
        <v>0</v>
      </c>
      <c r="AR1204" s="24" t="s">
        <v>251</v>
      </c>
      <c r="AT1204" s="24" t="s">
        <v>145</v>
      </c>
      <c r="AU1204" s="24" t="s">
        <v>84</v>
      </c>
      <c r="AY1204" s="24" t="s">
        <v>143</v>
      </c>
      <c r="BE1204" s="228">
        <f>IF(N1204="základní",J1204,0)</f>
        <v>0</v>
      </c>
      <c r="BF1204" s="228">
        <f>IF(N1204="snížená",J1204,0)</f>
        <v>0</v>
      </c>
      <c r="BG1204" s="228">
        <f>IF(N1204="zákl. přenesená",J1204,0)</f>
        <v>0</v>
      </c>
      <c r="BH1204" s="228">
        <f>IF(N1204="sníž. přenesená",J1204,0)</f>
        <v>0</v>
      </c>
      <c r="BI1204" s="228">
        <f>IF(N1204="nulová",J1204,0)</f>
        <v>0</v>
      </c>
      <c r="BJ1204" s="24" t="s">
        <v>82</v>
      </c>
      <c r="BK1204" s="228">
        <f>ROUND(I1204*H1204,2)</f>
        <v>0</v>
      </c>
      <c r="BL1204" s="24" t="s">
        <v>251</v>
      </c>
      <c r="BM1204" s="24" t="s">
        <v>1588</v>
      </c>
    </row>
    <row r="1205" s="12" customFormat="1">
      <c r="B1205" s="240"/>
      <c r="C1205" s="241"/>
      <c r="D1205" s="231" t="s">
        <v>152</v>
      </c>
      <c r="E1205" s="242" t="s">
        <v>30</v>
      </c>
      <c r="F1205" s="243" t="s">
        <v>1589</v>
      </c>
      <c r="G1205" s="241"/>
      <c r="H1205" s="244">
        <v>9771</v>
      </c>
      <c r="I1205" s="245"/>
      <c r="J1205" s="241"/>
      <c r="K1205" s="241"/>
      <c r="L1205" s="246"/>
      <c r="M1205" s="247"/>
      <c r="N1205" s="248"/>
      <c r="O1205" s="248"/>
      <c r="P1205" s="248"/>
      <c r="Q1205" s="248"/>
      <c r="R1205" s="248"/>
      <c r="S1205" s="248"/>
      <c r="T1205" s="249"/>
      <c r="AT1205" s="250" t="s">
        <v>152</v>
      </c>
      <c r="AU1205" s="250" t="s">
        <v>84</v>
      </c>
      <c r="AV1205" s="12" t="s">
        <v>84</v>
      </c>
      <c r="AW1205" s="12" t="s">
        <v>37</v>
      </c>
      <c r="AX1205" s="12" t="s">
        <v>82</v>
      </c>
      <c r="AY1205" s="250" t="s">
        <v>143</v>
      </c>
    </row>
    <row r="1206" s="1" customFormat="1" ht="38.25" customHeight="1">
      <c r="B1206" s="46"/>
      <c r="C1206" s="217" t="s">
        <v>1590</v>
      </c>
      <c r="D1206" s="217" t="s">
        <v>145</v>
      </c>
      <c r="E1206" s="218" t="s">
        <v>1591</v>
      </c>
      <c r="F1206" s="219" t="s">
        <v>1592</v>
      </c>
      <c r="G1206" s="220" t="s">
        <v>321</v>
      </c>
      <c r="H1206" s="221">
        <v>3843</v>
      </c>
      <c r="I1206" s="222"/>
      <c r="J1206" s="223">
        <f>ROUND(I1206*H1206,2)</f>
        <v>0</v>
      </c>
      <c r="K1206" s="219" t="s">
        <v>30</v>
      </c>
      <c r="L1206" s="72"/>
      <c r="M1206" s="224" t="s">
        <v>30</v>
      </c>
      <c r="N1206" s="225" t="s">
        <v>45</v>
      </c>
      <c r="O1206" s="47"/>
      <c r="P1206" s="226">
        <f>O1206*H1206</f>
        <v>0</v>
      </c>
      <c r="Q1206" s="226">
        <v>0</v>
      </c>
      <c r="R1206" s="226">
        <f>Q1206*H1206</f>
        <v>0</v>
      </c>
      <c r="S1206" s="226">
        <v>0</v>
      </c>
      <c r="T1206" s="227">
        <f>S1206*H1206</f>
        <v>0</v>
      </c>
      <c r="AR1206" s="24" t="s">
        <v>251</v>
      </c>
      <c r="AT1206" s="24" t="s">
        <v>145</v>
      </c>
      <c r="AU1206" s="24" t="s">
        <v>84</v>
      </c>
      <c r="AY1206" s="24" t="s">
        <v>143</v>
      </c>
      <c r="BE1206" s="228">
        <f>IF(N1206="základní",J1206,0)</f>
        <v>0</v>
      </c>
      <c r="BF1206" s="228">
        <f>IF(N1206="snížená",J1206,0)</f>
        <v>0</v>
      </c>
      <c r="BG1206" s="228">
        <f>IF(N1206="zákl. přenesená",J1206,0)</f>
        <v>0</v>
      </c>
      <c r="BH1206" s="228">
        <f>IF(N1206="sníž. přenesená",J1206,0)</f>
        <v>0</v>
      </c>
      <c r="BI1206" s="228">
        <f>IF(N1206="nulová",J1206,0)</f>
        <v>0</v>
      </c>
      <c r="BJ1206" s="24" t="s">
        <v>82</v>
      </c>
      <c r="BK1206" s="228">
        <f>ROUND(I1206*H1206,2)</f>
        <v>0</v>
      </c>
      <c r="BL1206" s="24" t="s">
        <v>251</v>
      </c>
      <c r="BM1206" s="24" t="s">
        <v>1593</v>
      </c>
    </row>
    <row r="1207" s="11" customFormat="1">
      <c r="B1207" s="229"/>
      <c r="C1207" s="230"/>
      <c r="D1207" s="231" t="s">
        <v>152</v>
      </c>
      <c r="E1207" s="232" t="s">
        <v>30</v>
      </c>
      <c r="F1207" s="233" t="s">
        <v>1594</v>
      </c>
      <c r="G1207" s="230"/>
      <c r="H1207" s="232" t="s">
        <v>30</v>
      </c>
      <c r="I1207" s="234"/>
      <c r="J1207" s="230"/>
      <c r="K1207" s="230"/>
      <c r="L1207" s="235"/>
      <c r="M1207" s="236"/>
      <c r="N1207" s="237"/>
      <c r="O1207" s="237"/>
      <c r="P1207" s="237"/>
      <c r="Q1207" s="237"/>
      <c r="R1207" s="237"/>
      <c r="S1207" s="237"/>
      <c r="T1207" s="238"/>
      <c r="AT1207" s="239" t="s">
        <v>152</v>
      </c>
      <c r="AU1207" s="239" t="s">
        <v>84</v>
      </c>
      <c r="AV1207" s="11" t="s">
        <v>82</v>
      </c>
      <c r="AW1207" s="11" t="s">
        <v>37</v>
      </c>
      <c r="AX1207" s="11" t="s">
        <v>74</v>
      </c>
      <c r="AY1207" s="239" t="s">
        <v>143</v>
      </c>
    </row>
    <row r="1208" s="11" customFormat="1">
      <c r="B1208" s="229"/>
      <c r="C1208" s="230"/>
      <c r="D1208" s="231" t="s">
        <v>152</v>
      </c>
      <c r="E1208" s="232" t="s">
        <v>30</v>
      </c>
      <c r="F1208" s="233" t="s">
        <v>1595</v>
      </c>
      <c r="G1208" s="230"/>
      <c r="H1208" s="232" t="s">
        <v>30</v>
      </c>
      <c r="I1208" s="234"/>
      <c r="J1208" s="230"/>
      <c r="K1208" s="230"/>
      <c r="L1208" s="235"/>
      <c r="M1208" s="236"/>
      <c r="N1208" s="237"/>
      <c r="O1208" s="237"/>
      <c r="P1208" s="237"/>
      <c r="Q1208" s="237"/>
      <c r="R1208" s="237"/>
      <c r="S1208" s="237"/>
      <c r="T1208" s="238"/>
      <c r="AT1208" s="239" t="s">
        <v>152</v>
      </c>
      <c r="AU1208" s="239" t="s">
        <v>84</v>
      </c>
      <c r="AV1208" s="11" t="s">
        <v>82</v>
      </c>
      <c r="AW1208" s="11" t="s">
        <v>37</v>
      </c>
      <c r="AX1208" s="11" t="s">
        <v>74</v>
      </c>
      <c r="AY1208" s="239" t="s">
        <v>143</v>
      </c>
    </row>
    <row r="1209" s="12" customFormat="1">
      <c r="B1209" s="240"/>
      <c r="C1209" s="241"/>
      <c r="D1209" s="231" t="s">
        <v>152</v>
      </c>
      <c r="E1209" s="242" t="s">
        <v>30</v>
      </c>
      <c r="F1209" s="243" t="s">
        <v>1596</v>
      </c>
      <c r="G1209" s="241"/>
      <c r="H1209" s="244">
        <v>2319</v>
      </c>
      <c r="I1209" s="245"/>
      <c r="J1209" s="241"/>
      <c r="K1209" s="241"/>
      <c r="L1209" s="246"/>
      <c r="M1209" s="247"/>
      <c r="N1209" s="248"/>
      <c r="O1209" s="248"/>
      <c r="P1209" s="248"/>
      <c r="Q1209" s="248"/>
      <c r="R1209" s="248"/>
      <c r="S1209" s="248"/>
      <c r="T1209" s="249"/>
      <c r="AT1209" s="250" t="s">
        <v>152</v>
      </c>
      <c r="AU1209" s="250" t="s">
        <v>84</v>
      </c>
      <c r="AV1209" s="12" t="s">
        <v>84</v>
      </c>
      <c r="AW1209" s="12" t="s">
        <v>37</v>
      </c>
      <c r="AX1209" s="12" t="s">
        <v>74</v>
      </c>
      <c r="AY1209" s="250" t="s">
        <v>143</v>
      </c>
    </row>
    <row r="1210" s="11" customFormat="1">
      <c r="B1210" s="229"/>
      <c r="C1210" s="230"/>
      <c r="D1210" s="231" t="s">
        <v>152</v>
      </c>
      <c r="E1210" s="232" t="s">
        <v>30</v>
      </c>
      <c r="F1210" s="233" t="s">
        <v>1597</v>
      </c>
      <c r="G1210" s="230"/>
      <c r="H1210" s="232" t="s">
        <v>30</v>
      </c>
      <c r="I1210" s="234"/>
      <c r="J1210" s="230"/>
      <c r="K1210" s="230"/>
      <c r="L1210" s="235"/>
      <c r="M1210" s="236"/>
      <c r="N1210" s="237"/>
      <c r="O1210" s="237"/>
      <c r="P1210" s="237"/>
      <c r="Q1210" s="237"/>
      <c r="R1210" s="237"/>
      <c r="S1210" s="237"/>
      <c r="T1210" s="238"/>
      <c r="AT1210" s="239" t="s">
        <v>152</v>
      </c>
      <c r="AU1210" s="239" t="s">
        <v>84</v>
      </c>
      <c r="AV1210" s="11" t="s">
        <v>82</v>
      </c>
      <c r="AW1210" s="11" t="s">
        <v>37</v>
      </c>
      <c r="AX1210" s="11" t="s">
        <v>74</v>
      </c>
      <c r="AY1210" s="239" t="s">
        <v>143</v>
      </c>
    </row>
    <row r="1211" s="12" customFormat="1">
      <c r="B1211" s="240"/>
      <c r="C1211" s="241"/>
      <c r="D1211" s="231" t="s">
        <v>152</v>
      </c>
      <c r="E1211" s="242" t="s">
        <v>30</v>
      </c>
      <c r="F1211" s="243" t="s">
        <v>1598</v>
      </c>
      <c r="G1211" s="241"/>
      <c r="H1211" s="244">
        <v>1524</v>
      </c>
      <c r="I1211" s="245"/>
      <c r="J1211" s="241"/>
      <c r="K1211" s="241"/>
      <c r="L1211" s="246"/>
      <c r="M1211" s="247"/>
      <c r="N1211" s="248"/>
      <c r="O1211" s="248"/>
      <c r="P1211" s="248"/>
      <c r="Q1211" s="248"/>
      <c r="R1211" s="248"/>
      <c r="S1211" s="248"/>
      <c r="T1211" s="249"/>
      <c r="AT1211" s="250" t="s">
        <v>152</v>
      </c>
      <c r="AU1211" s="250" t="s">
        <v>84</v>
      </c>
      <c r="AV1211" s="12" t="s">
        <v>84</v>
      </c>
      <c r="AW1211" s="12" t="s">
        <v>37</v>
      </c>
      <c r="AX1211" s="12" t="s">
        <v>74</v>
      </c>
      <c r="AY1211" s="250" t="s">
        <v>143</v>
      </c>
    </row>
    <row r="1212" s="14" customFormat="1">
      <c r="B1212" s="262"/>
      <c r="C1212" s="263"/>
      <c r="D1212" s="231" t="s">
        <v>152</v>
      </c>
      <c r="E1212" s="264" t="s">
        <v>30</v>
      </c>
      <c r="F1212" s="265" t="s">
        <v>187</v>
      </c>
      <c r="G1212" s="263"/>
      <c r="H1212" s="266">
        <v>3843</v>
      </c>
      <c r="I1212" s="267"/>
      <c r="J1212" s="263"/>
      <c r="K1212" s="263"/>
      <c r="L1212" s="268"/>
      <c r="M1212" s="269"/>
      <c r="N1212" s="270"/>
      <c r="O1212" s="270"/>
      <c r="P1212" s="270"/>
      <c r="Q1212" s="270"/>
      <c r="R1212" s="270"/>
      <c r="S1212" s="270"/>
      <c r="T1212" s="271"/>
      <c r="AT1212" s="272" t="s">
        <v>152</v>
      </c>
      <c r="AU1212" s="272" t="s">
        <v>84</v>
      </c>
      <c r="AV1212" s="14" t="s">
        <v>150</v>
      </c>
      <c r="AW1212" s="14" t="s">
        <v>37</v>
      </c>
      <c r="AX1212" s="14" t="s">
        <v>82</v>
      </c>
      <c r="AY1212" s="272" t="s">
        <v>143</v>
      </c>
    </row>
    <row r="1213" s="1" customFormat="1" ht="38.25" customHeight="1">
      <c r="B1213" s="46"/>
      <c r="C1213" s="217" t="s">
        <v>1599</v>
      </c>
      <c r="D1213" s="217" t="s">
        <v>145</v>
      </c>
      <c r="E1213" s="218" t="s">
        <v>1600</v>
      </c>
      <c r="F1213" s="219" t="s">
        <v>1601</v>
      </c>
      <c r="G1213" s="220" t="s">
        <v>321</v>
      </c>
      <c r="H1213" s="221">
        <v>5928</v>
      </c>
      <c r="I1213" s="222"/>
      <c r="J1213" s="223">
        <f>ROUND(I1213*H1213,2)</f>
        <v>0</v>
      </c>
      <c r="K1213" s="219" t="s">
        <v>30</v>
      </c>
      <c r="L1213" s="72"/>
      <c r="M1213" s="224" t="s">
        <v>30</v>
      </c>
      <c r="N1213" s="225" t="s">
        <v>45</v>
      </c>
      <c r="O1213" s="47"/>
      <c r="P1213" s="226">
        <f>O1213*H1213</f>
        <v>0</v>
      </c>
      <c r="Q1213" s="226">
        <v>0</v>
      </c>
      <c r="R1213" s="226">
        <f>Q1213*H1213</f>
        <v>0</v>
      </c>
      <c r="S1213" s="226">
        <v>0</v>
      </c>
      <c r="T1213" s="227">
        <f>S1213*H1213</f>
        <v>0</v>
      </c>
      <c r="AR1213" s="24" t="s">
        <v>251</v>
      </c>
      <c r="AT1213" s="24" t="s">
        <v>145</v>
      </c>
      <c r="AU1213" s="24" t="s">
        <v>84</v>
      </c>
      <c r="AY1213" s="24" t="s">
        <v>143</v>
      </c>
      <c r="BE1213" s="228">
        <f>IF(N1213="základní",J1213,0)</f>
        <v>0</v>
      </c>
      <c r="BF1213" s="228">
        <f>IF(N1213="snížená",J1213,0)</f>
        <v>0</v>
      </c>
      <c r="BG1213" s="228">
        <f>IF(N1213="zákl. přenesená",J1213,0)</f>
        <v>0</v>
      </c>
      <c r="BH1213" s="228">
        <f>IF(N1213="sníž. přenesená",J1213,0)</f>
        <v>0</v>
      </c>
      <c r="BI1213" s="228">
        <f>IF(N1213="nulová",J1213,0)</f>
        <v>0</v>
      </c>
      <c r="BJ1213" s="24" t="s">
        <v>82</v>
      </c>
      <c r="BK1213" s="228">
        <f>ROUND(I1213*H1213,2)</f>
        <v>0</v>
      </c>
      <c r="BL1213" s="24" t="s">
        <v>251</v>
      </c>
      <c r="BM1213" s="24" t="s">
        <v>1602</v>
      </c>
    </row>
    <row r="1214" s="11" customFormat="1">
      <c r="B1214" s="229"/>
      <c r="C1214" s="230"/>
      <c r="D1214" s="231" t="s">
        <v>152</v>
      </c>
      <c r="E1214" s="232" t="s">
        <v>30</v>
      </c>
      <c r="F1214" s="233" t="s">
        <v>1594</v>
      </c>
      <c r="G1214" s="230"/>
      <c r="H1214" s="232" t="s">
        <v>30</v>
      </c>
      <c r="I1214" s="234"/>
      <c r="J1214" s="230"/>
      <c r="K1214" s="230"/>
      <c r="L1214" s="235"/>
      <c r="M1214" s="236"/>
      <c r="N1214" s="237"/>
      <c r="O1214" s="237"/>
      <c r="P1214" s="237"/>
      <c r="Q1214" s="237"/>
      <c r="R1214" s="237"/>
      <c r="S1214" s="237"/>
      <c r="T1214" s="238"/>
      <c r="AT1214" s="239" t="s">
        <v>152</v>
      </c>
      <c r="AU1214" s="239" t="s">
        <v>84</v>
      </c>
      <c r="AV1214" s="11" t="s">
        <v>82</v>
      </c>
      <c r="AW1214" s="11" t="s">
        <v>37</v>
      </c>
      <c r="AX1214" s="11" t="s">
        <v>74</v>
      </c>
      <c r="AY1214" s="239" t="s">
        <v>143</v>
      </c>
    </row>
    <row r="1215" s="11" customFormat="1">
      <c r="B1215" s="229"/>
      <c r="C1215" s="230"/>
      <c r="D1215" s="231" t="s">
        <v>152</v>
      </c>
      <c r="E1215" s="232" t="s">
        <v>30</v>
      </c>
      <c r="F1215" s="233" t="s">
        <v>1603</v>
      </c>
      <c r="G1215" s="230"/>
      <c r="H1215" s="232" t="s">
        <v>30</v>
      </c>
      <c r="I1215" s="234"/>
      <c r="J1215" s="230"/>
      <c r="K1215" s="230"/>
      <c r="L1215" s="235"/>
      <c r="M1215" s="236"/>
      <c r="N1215" s="237"/>
      <c r="O1215" s="237"/>
      <c r="P1215" s="237"/>
      <c r="Q1215" s="237"/>
      <c r="R1215" s="237"/>
      <c r="S1215" s="237"/>
      <c r="T1215" s="238"/>
      <c r="AT1215" s="239" t="s">
        <v>152</v>
      </c>
      <c r="AU1215" s="239" t="s">
        <v>84</v>
      </c>
      <c r="AV1215" s="11" t="s">
        <v>82</v>
      </c>
      <c r="AW1215" s="11" t="s">
        <v>37</v>
      </c>
      <c r="AX1215" s="11" t="s">
        <v>74</v>
      </c>
      <c r="AY1215" s="239" t="s">
        <v>143</v>
      </c>
    </row>
    <row r="1216" s="12" customFormat="1">
      <c r="B1216" s="240"/>
      <c r="C1216" s="241"/>
      <c r="D1216" s="231" t="s">
        <v>152</v>
      </c>
      <c r="E1216" s="242" t="s">
        <v>30</v>
      </c>
      <c r="F1216" s="243" t="s">
        <v>1604</v>
      </c>
      <c r="G1216" s="241"/>
      <c r="H1216" s="244">
        <v>5928</v>
      </c>
      <c r="I1216" s="245"/>
      <c r="J1216" s="241"/>
      <c r="K1216" s="241"/>
      <c r="L1216" s="246"/>
      <c r="M1216" s="247"/>
      <c r="N1216" s="248"/>
      <c r="O1216" s="248"/>
      <c r="P1216" s="248"/>
      <c r="Q1216" s="248"/>
      <c r="R1216" s="248"/>
      <c r="S1216" s="248"/>
      <c r="T1216" s="249"/>
      <c r="AT1216" s="250" t="s">
        <v>152</v>
      </c>
      <c r="AU1216" s="250" t="s">
        <v>84</v>
      </c>
      <c r="AV1216" s="12" t="s">
        <v>84</v>
      </c>
      <c r="AW1216" s="12" t="s">
        <v>37</v>
      </c>
      <c r="AX1216" s="12" t="s">
        <v>82</v>
      </c>
      <c r="AY1216" s="250" t="s">
        <v>143</v>
      </c>
    </row>
    <row r="1217" s="1" customFormat="1" ht="25.5" customHeight="1">
      <c r="B1217" s="46"/>
      <c r="C1217" s="273" t="s">
        <v>1605</v>
      </c>
      <c r="D1217" s="273" t="s">
        <v>195</v>
      </c>
      <c r="E1217" s="274" t="s">
        <v>1606</v>
      </c>
      <c r="F1217" s="275" t="s">
        <v>1607</v>
      </c>
      <c r="G1217" s="276" t="s">
        <v>321</v>
      </c>
      <c r="H1217" s="277">
        <v>4228</v>
      </c>
      <c r="I1217" s="278"/>
      <c r="J1217" s="279">
        <f>ROUND(I1217*H1217,2)</f>
        <v>0</v>
      </c>
      <c r="K1217" s="275" t="s">
        <v>30</v>
      </c>
      <c r="L1217" s="280"/>
      <c r="M1217" s="281" t="s">
        <v>30</v>
      </c>
      <c r="N1217" s="282" t="s">
        <v>45</v>
      </c>
      <c r="O1217" s="47"/>
      <c r="P1217" s="226">
        <f>O1217*H1217</f>
        <v>0</v>
      </c>
      <c r="Q1217" s="226">
        <v>0</v>
      </c>
      <c r="R1217" s="226">
        <f>Q1217*H1217</f>
        <v>0</v>
      </c>
      <c r="S1217" s="226">
        <v>0</v>
      </c>
      <c r="T1217" s="227">
        <f>S1217*H1217</f>
        <v>0</v>
      </c>
      <c r="AR1217" s="24" t="s">
        <v>363</v>
      </c>
      <c r="AT1217" s="24" t="s">
        <v>195</v>
      </c>
      <c r="AU1217" s="24" t="s">
        <v>84</v>
      </c>
      <c r="AY1217" s="24" t="s">
        <v>143</v>
      </c>
      <c r="BE1217" s="228">
        <f>IF(N1217="základní",J1217,0)</f>
        <v>0</v>
      </c>
      <c r="BF1217" s="228">
        <f>IF(N1217="snížená",J1217,0)</f>
        <v>0</v>
      </c>
      <c r="BG1217" s="228">
        <f>IF(N1217="zákl. přenesená",J1217,0)</f>
        <v>0</v>
      </c>
      <c r="BH1217" s="228">
        <f>IF(N1217="sníž. přenesená",J1217,0)</f>
        <v>0</v>
      </c>
      <c r="BI1217" s="228">
        <f>IF(N1217="nulová",J1217,0)</f>
        <v>0</v>
      </c>
      <c r="BJ1217" s="24" t="s">
        <v>82</v>
      </c>
      <c r="BK1217" s="228">
        <f>ROUND(I1217*H1217,2)</f>
        <v>0</v>
      </c>
      <c r="BL1217" s="24" t="s">
        <v>251</v>
      </c>
      <c r="BM1217" s="24" t="s">
        <v>1608</v>
      </c>
    </row>
    <row r="1218" s="11" customFormat="1">
      <c r="B1218" s="229"/>
      <c r="C1218" s="230"/>
      <c r="D1218" s="231" t="s">
        <v>152</v>
      </c>
      <c r="E1218" s="232" t="s">
        <v>30</v>
      </c>
      <c r="F1218" s="233" t="s">
        <v>1609</v>
      </c>
      <c r="G1218" s="230"/>
      <c r="H1218" s="232" t="s">
        <v>30</v>
      </c>
      <c r="I1218" s="234"/>
      <c r="J1218" s="230"/>
      <c r="K1218" s="230"/>
      <c r="L1218" s="235"/>
      <c r="M1218" s="236"/>
      <c r="N1218" s="237"/>
      <c r="O1218" s="237"/>
      <c r="P1218" s="237"/>
      <c r="Q1218" s="237"/>
      <c r="R1218" s="237"/>
      <c r="S1218" s="237"/>
      <c r="T1218" s="238"/>
      <c r="AT1218" s="239" t="s">
        <v>152</v>
      </c>
      <c r="AU1218" s="239" t="s">
        <v>84</v>
      </c>
      <c r="AV1218" s="11" t="s">
        <v>82</v>
      </c>
      <c r="AW1218" s="11" t="s">
        <v>37</v>
      </c>
      <c r="AX1218" s="11" t="s">
        <v>74</v>
      </c>
      <c r="AY1218" s="239" t="s">
        <v>143</v>
      </c>
    </row>
    <row r="1219" s="12" customFormat="1">
      <c r="B1219" s="240"/>
      <c r="C1219" s="241"/>
      <c r="D1219" s="231" t="s">
        <v>152</v>
      </c>
      <c r="E1219" s="242" t="s">
        <v>30</v>
      </c>
      <c r="F1219" s="243" t="s">
        <v>1610</v>
      </c>
      <c r="G1219" s="241"/>
      <c r="H1219" s="244">
        <v>4228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AT1219" s="250" t="s">
        <v>152</v>
      </c>
      <c r="AU1219" s="250" t="s">
        <v>84</v>
      </c>
      <c r="AV1219" s="12" t="s">
        <v>84</v>
      </c>
      <c r="AW1219" s="12" t="s">
        <v>37</v>
      </c>
      <c r="AX1219" s="12" t="s">
        <v>82</v>
      </c>
      <c r="AY1219" s="250" t="s">
        <v>143</v>
      </c>
    </row>
    <row r="1220" s="1" customFormat="1" ht="25.5" customHeight="1">
      <c r="B1220" s="46"/>
      <c r="C1220" s="273" t="s">
        <v>1611</v>
      </c>
      <c r="D1220" s="273" t="s">
        <v>195</v>
      </c>
      <c r="E1220" s="274" t="s">
        <v>1612</v>
      </c>
      <c r="F1220" s="275" t="s">
        <v>1613</v>
      </c>
      <c r="G1220" s="276" t="s">
        <v>321</v>
      </c>
      <c r="H1220" s="277">
        <v>6521</v>
      </c>
      <c r="I1220" s="278"/>
      <c r="J1220" s="279">
        <f>ROUND(I1220*H1220,2)</f>
        <v>0</v>
      </c>
      <c r="K1220" s="275" t="s">
        <v>30</v>
      </c>
      <c r="L1220" s="280"/>
      <c r="M1220" s="281" t="s">
        <v>30</v>
      </c>
      <c r="N1220" s="282" t="s">
        <v>45</v>
      </c>
      <c r="O1220" s="47"/>
      <c r="P1220" s="226">
        <f>O1220*H1220</f>
        <v>0</v>
      </c>
      <c r="Q1220" s="226">
        <v>0</v>
      </c>
      <c r="R1220" s="226">
        <f>Q1220*H1220</f>
        <v>0</v>
      </c>
      <c r="S1220" s="226">
        <v>0</v>
      </c>
      <c r="T1220" s="227">
        <f>S1220*H1220</f>
        <v>0</v>
      </c>
      <c r="AR1220" s="24" t="s">
        <v>363</v>
      </c>
      <c r="AT1220" s="24" t="s">
        <v>195</v>
      </c>
      <c r="AU1220" s="24" t="s">
        <v>84</v>
      </c>
      <c r="AY1220" s="24" t="s">
        <v>143</v>
      </c>
      <c r="BE1220" s="228">
        <f>IF(N1220="základní",J1220,0)</f>
        <v>0</v>
      </c>
      <c r="BF1220" s="228">
        <f>IF(N1220="snížená",J1220,0)</f>
        <v>0</v>
      </c>
      <c r="BG1220" s="228">
        <f>IF(N1220="zákl. přenesená",J1220,0)</f>
        <v>0</v>
      </c>
      <c r="BH1220" s="228">
        <f>IF(N1220="sníž. přenesená",J1220,0)</f>
        <v>0</v>
      </c>
      <c r="BI1220" s="228">
        <f>IF(N1220="nulová",J1220,0)</f>
        <v>0</v>
      </c>
      <c r="BJ1220" s="24" t="s">
        <v>82</v>
      </c>
      <c r="BK1220" s="228">
        <f>ROUND(I1220*H1220,2)</f>
        <v>0</v>
      </c>
      <c r="BL1220" s="24" t="s">
        <v>251</v>
      </c>
      <c r="BM1220" s="24" t="s">
        <v>1614</v>
      </c>
    </row>
    <row r="1221" s="11" customFormat="1">
      <c r="B1221" s="229"/>
      <c r="C1221" s="230"/>
      <c r="D1221" s="231" t="s">
        <v>152</v>
      </c>
      <c r="E1221" s="232" t="s">
        <v>30</v>
      </c>
      <c r="F1221" s="233" t="s">
        <v>1615</v>
      </c>
      <c r="G1221" s="230"/>
      <c r="H1221" s="232" t="s">
        <v>30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AT1221" s="239" t="s">
        <v>152</v>
      </c>
      <c r="AU1221" s="239" t="s">
        <v>84</v>
      </c>
      <c r="AV1221" s="11" t="s">
        <v>82</v>
      </c>
      <c r="AW1221" s="11" t="s">
        <v>37</v>
      </c>
      <c r="AX1221" s="11" t="s">
        <v>74</v>
      </c>
      <c r="AY1221" s="239" t="s">
        <v>143</v>
      </c>
    </row>
    <row r="1222" s="12" customFormat="1">
      <c r="B1222" s="240"/>
      <c r="C1222" s="241"/>
      <c r="D1222" s="231" t="s">
        <v>152</v>
      </c>
      <c r="E1222" s="242" t="s">
        <v>30</v>
      </c>
      <c r="F1222" s="243" t="s">
        <v>1616</v>
      </c>
      <c r="G1222" s="241"/>
      <c r="H1222" s="244">
        <v>6521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AT1222" s="250" t="s">
        <v>152</v>
      </c>
      <c r="AU1222" s="250" t="s">
        <v>84</v>
      </c>
      <c r="AV1222" s="12" t="s">
        <v>84</v>
      </c>
      <c r="AW1222" s="12" t="s">
        <v>37</v>
      </c>
      <c r="AX1222" s="12" t="s">
        <v>82</v>
      </c>
      <c r="AY1222" s="250" t="s">
        <v>143</v>
      </c>
    </row>
    <row r="1223" s="1" customFormat="1" ht="38.25" customHeight="1">
      <c r="B1223" s="46"/>
      <c r="C1223" s="217" t="s">
        <v>1617</v>
      </c>
      <c r="D1223" s="217" t="s">
        <v>145</v>
      </c>
      <c r="E1223" s="218" t="s">
        <v>1618</v>
      </c>
      <c r="F1223" s="219" t="s">
        <v>1619</v>
      </c>
      <c r="G1223" s="220" t="s">
        <v>247</v>
      </c>
      <c r="H1223" s="221">
        <v>86</v>
      </c>
      <c r="I1223" s="222"/>
      <c r="J1223" s="223">
        <f>ROUND(I1223*H1223,2)</f>
        <v>0</v>
      </c>
      <c r="K1223" s="219" t="s">
        <v>149</v>
      </c>
      <c r="L1223" s="72"/>
      <c r="M1223" s="224" t="s">
        <v>30</v>
      </c>
      <c r="N1223" s="225" t="s">
        <v>45</v>
      </c>
      <c r="O1223" s="47"/>
      <c r="P1223" s="226">
        <f>O1223*H1223</f>
        <v>0</v>
      </c>
      <c r="Q1223" s="226">
        <v>0</v>
      </c>
      <c r="R1223" s="226">
        <f>Q1223*H1223</f>
        <v>0</v>
      </c>
      <c r="S1223" s="226">
        <v>0</v>
      </c>
      <c r="T1223" s="227">
        <f>S1223*H1223</f>
        <v>0</v>
      </c>
      <c r="AR1223" s="24" t="s">
        <v>251</v>
      </c>
      <c r="AT1223" s="24" t="s">
        <v>145</v>
      </c>
      <c r="AU1223" s="24" t="s">
        <v>84</v>
      </c>
      <c r="AY1223" s="24" t="s">
        <v>143</v>
      </c>
      <c r="BE1223" s="228">
        <f>IF(N1223="základní",J1223,0)</f>
        <v>0</v>
      </c>
      <c r="BF1223" s="228">
        <f>IF(N1223="snížená",J1223,0)</f>
        <v>0</v>
      </c>
      <c r="BG1223" s="228">
        <f>IF(N1223="zákl. přenesená",J1223,0)</f>
        <v>0</v>
      </c>
      <c r="BH1223" s="228">
        <f>IF(N1223="sníž. přenesená",J1223,0)</f>
        <v>0</v>
      </c>
      <c r="BI1223" s="228">
        <f>IF(N1223="nulová",J1223,0)</f>
        <v>0</v>
      </c>
      <c r="BJ1223" s="24" t="s">
        <v>82</v>
      </c>
      <c r="BK1223" s="228">
        <f>ROUND(I1223*H1223,2)</f>
        <v>0</v>
      </c>
      <c r="BL1223" s="24" t="s">
        <v>251</v>
      </c>
      <c r="BM1223" s="24" t="s">
        <v>1620</v>
      </c>
    </row>
    <row r="1224" s="11" customFormat="1">
      <c r="B1224" s="229"/>
      <c r="C1224" s="230"/>
      <c r="D1224" s="231" t="s">
        <v>152</v>
      </c>
      <c r="E1224" s="232" t="s">
        <v>30</v>
      </c>
      <c r="F1224" s="233" t="s">
        <v>1621</v>
      </c>
      <c r="G1224" s="230"/>
      <c r="H1224" s="232" t="s">
        <v>30</v>
      </c>
      <c r="I1224" s="234"/>
      <c r="J1224" s="230"/>
      <c r="K1224" s="230"/>
      <c r="L1224" s="235"/>
      <c r="M1224" s="236"/>
      <c r="N1224" s="237"/>
      <c r="O1224" s="237"/>
      <c r="P1224" s="237"/>
      <c r="Q1224" s="237"/>
      <c r="R1224" s="237"/>
      <c r="S1224" s="237"/>
      <c r="T1224" s="238"/>
      <c r="AT1224" s="239" t="s">
        <v>152</v>
      </c>
      <c r="AU1224" s="239" t="s">
        <v>84</v>
      </c>
      <c r="AV1224" s="11" t="s">
        <v>82</v>
      </c>
      <c r="AW1224" s="11" t="s">
        <v>37</v>
      </c>
      <c r="AX1224" s="11" t="s">
        <v>74</v>
      </c>
      <c r="AY1224" s="239" t="s">
        <v>143</v>
      </c>
    </row>
    <row r="1225" s="12" customFormat="1">
      <c r="B1225" s="240"/>
      <c r="C1225" s="241"/>
      <c r="D1225" s="231" t="s">
        <v>152</v>
      </c>
      <c r="E1225" s="242" t="s">
        <v>30</v>
      </c>
      <c r="F1225" s="243" t="s">
        <v>1622</v>
      </c>
      <c r="G1225" s="241"/>
      <c r="H1225" s="244">
        <v>86</v>
      </c>
      <c r="I1225" s="245"/>
      <c r="J1225" s="241"/>
      <c r="K1225" s="241"/>
      <c r="L1225" s="246"/>
      <c r="M1225" s="247"/>
      <c r="N1225" s="248"/>
      <c r="O1225" s="248"/>
      <c r="P1225" s="248"/>
      <c r="Q1225" s="248"/>
      <c r="R1225" s="248"/>
      <c r="S1225" s="248"/>
      <c r="T1225" s="249"/>
      <c r="AT1225" s="250" t="s">
        <v>152</v>
      </c>
      <c r="AU1225" s="250" t="s">
        <v>84</v>
      </c>
      <c r="AV1225" s="12" t="s">
        <v>84</v>
      </c>
      <c r="AW1225" s="12" t="s">
        <v>37</v>
      </c>
      <c r="AX1225" s="12" t="s">
        <v>82</v>
      </c>
      <c r="AY1225" s="250" t="s">
        <v>143</v>
      </c>
    </row>
    <row r="1226" s="1" customFormat="1" ht="25.5" customHeight="1">
      <c r="B1226" s="46"/>
      <c r="C1226" s="273" t="s">
        <v>1623</v>
      </c>
      <c r="D1226" s="273" t="s">
        <v>195</v>
      </c>
      <c r="E1226" s="274" t="s">
        <v>1624</v>
      </c>
      <c r="F1226" s="275" t="s">
        <v>1625</v>
      </c>
      <c r="G1226" s="276" t="s">
        <v>247</v>
      </c>
      <c r="H1226" s="277">
        <v>95</v>
      </c>
      <c r="I1226" s="278"/>
      <c r="J1226" s="279">
        <f>ROUND(I1226*H1226,2)</f>
        <v>0</v>
      </c>
      <c r="K1226" s="275" t="s">
        <v>30</v>
      </c>
      <c r="L1226" s="280"/>
      <c r="M1226" s="281" t="s">
        <v>30</v>
      </c>
      <c r="N1226" s="282" t="s">
        <v>45</v>
      </c>
      <c r="O1226" s="47"/>
      <c r="P1226" s="226">
        <f>O1226*H1226</f>
        <v>0</v>
      </c>
      <c r="Q1226" s="226">
        <v>0.00029999999999999997</v>
      </c>
      <c r="R1226" s="226">
        <f>Q1226*H1226</f>
        <v>0.028499999999999998</v>
      </c>
      <c r="S1226" s="226">
        <v>0</v>
      </c>
      <c r="T1226" s="227">
        <f>S1226*H1226</f>
        <v>0</v>
      </c>
      <c r="AR1226" s="24" t="s">
        <v>363</v>
      </c>
      <c r="AT1226" s="24" t="s">
        <v>195</v>
      </c>
      <c r="AU1226" s="24" t="s">
        <v>84</v>
      </c>
      <c r="AY1226" s="24" t="s">
        <v>143</v>
      </c>
      <c r="BE1226" s="228">
        <f>IF(N1226="základní",J1226,0)</f>
        <v>0</v>
      </c>
      <c r="BF1226" s="228">
        <f>IF(N1226="snížená",J1226,0)</f>
        <v>0</v>
      </c>
      <c r="BG1226" s="228">
        <f>IF(N1226="zákl. přenesená",J1226,0)</f>
        <v>0</v>
      </c>
      <c r="BH1226" s="228">
        <f>IF(N1226="sníž. přenesená",J1226,0)</f>
        <v>0</v>
      </c>
      <c r="BI1226" s="228">
        <f>IF(N1226="nulová",J1226,0)</f>
        <v>0</v>
      </c>
      <c r="BJ1226" s="24" t="s">
        <v>82</v>
      </c>
      <c r="BK1226" s="228">
        <f>ROUND(I1226*H1226,2)</f>
        <v>0</v>
      </c>
      <c r="BL1226" s="24" t="s">
        <v>251</v>
      </c>
      <c r="BM1226" s="24" t="s">
        <v>1626</v>
      </c>
    </row>
    <row r="1227" s="1" customFormat="1" ht="38.25" customHeight="1">
      <c r="B1227" s="46"/>
      <c r="C1227" s="217" t="s">
        <v>1627</v>
      </c>
      <c r="D1227" s="217" t="s">
        <v>145</v>
      </c>
      <c r="E1227" s="218" t="s">
        <v>1628</v>
      </c>
      <c r="F1227" s="219" t="s">
        <v>1629</v>
      </c>
      <c r="G1227" s="220" t="s">
        <v>269</v>
      </c>
      <c r="H1227" s="221">
        <v>1</v>
      </c>
      <c r="I1227" s="222"/>
      <c r="J1227" s="223">
        <f>ROUND(I1227*H1227,2)</f>
        <v>0</v>
      </c>
      <c r="K1227" s="219" t="s">
        <v>30</v>
      </c>
      <c r="L1227" s="72"/>
      <c r="M1227" s="224" t="s">
        <v>30</v>
      </c>
      <c r="N1227" s="225" t="s">
        <v>45</v>
      </c>
      <c r="O1227" s="47"/>
      <c r="P1227" s="226">
        <f>O1227*H1227</f>
        <v>0</v>
      </c>
      <c r="Q1227" s="226">
        <v>0</v>
      </c>
      <c r="R1227" s="226">
        <f>Q1227*H1227</f>
        <v>0</v>
      </c>
      <c r="S1227" s="226">
        <v>0</v>
      </c>
      <c r="T1227" s="227">
        <f>S1227*H1227</f>
        <v>0</v>
      </c>
      <c r="AR1227" s="24" t="s">
        <v>251</v>
      </c>
      <c r="AT1227" s="24" t="s">
        <v>145</v>
      </c>
      <c r="AU1227" s="24" t="s">
        <v>84</v>
      </c>
      <c r="AY1227" s="24" t="s">
        <v>143</v>
      </c>
      <c r="BE1227" s="228">
        <f>IF(N1227="základní",J1227,0)</f>
        <v>0</v>
      </c>
      <c r="BF1227" s="228">
        <f>IF(N1227="snížená",J1227,0)</f>
        <v>0</v>
      </c>
      <c r="BG1227" s="228">
        <f>IF(N1227="zákl. přenesená",J1227,0)</f>
        <v>0</v>
      </c>
      <c r="BH1227" s="228">
        <f>IF(N1227="sníž. přenesená",J1227,0)</f>
        <v>0</v>
      </c>
      <c r="BI1227" s="228">
        <f>IF(N1227="nulová",J1227,0)</f>
        <v>0</v>
      </c>
      <c r="BJ1227" s="24" t="s">
        <v>82</v>
      </c>
      <c r="BK1227" s="228">
        <f>ROUND(I1227*H1227,2)</f>
        <v>0</v>
      </c>
      <c r="BL1227" s="24" t="s">
        <v>251</v>
      </c>
      <c r="BM1227" s="24" t="s">
        <v>1630</v>
      </c>
    </row>
    <row r="1228" s="1" customFormat="1" ht="25.5" customHeight="1">
      <c r="B1228" s="46"/>
      <c r="C1228" s="217" t="s">
        <v>1631</v>
      </c>
      <c r="D1228" s="217" t="s">
        <v>145</v>
      </c>
      <c r="E1228" s="218" t="s">
        <v>1632</v>
      </c>
      <c r="F1228" s="219" t="s">
        <v>1633</v>
      </c>
      <c r="G1228" s="220" t="s">
        <v>321</v>
      </c>
      <c r="H1228" s="221">
        <v>147</v>
      </c>
      <c r="I1228" s="222"/>
      <c r="J1228" s="223">
        <f>ROUND(I1228*H1228,2)</f>
        <v>0</v>
      </c>
      <c r="K1228" s="219" t="s">
        <v>30</v>
      </c>
      <c r="L1228" s="72"/>
      <c r="M1228" s="224" t="s">
        <v>30</v>
      </c>
      <c r="N1228" s="225" t="s">
        <v>45</v>
      </c>
      <c r="O1228" s="47"/>
      <c r="P1228" s="226">
        <f>O1228*H1228</f>
        <v>0</v>
      </c>
      <c r="Q1228" s="226">
        <v>0.0027799999999999999</v>
      </c>
      <c r="R1228" s="226">
        <f>Q1228*H1228</f>
        <v>0.40865999999999997</v>
      </c>
      <c r="S1228" s="226">
        <v>0</v>
      </c>
      <c r="T1228" s="227">
        <f>S1228*H1228</f>
        <v>0</v>
      </c>
      <c r="AR1228" s="24" t="s">
        <v>251</v>
      </c>
      <c r="AT1228" s="24" t="s">
        <v>145</v>
      </c>
      <c r="AU1228" s="24" t="s">
        <v>84</v>
      </c>
      <c r="AY1228" s="24" t="s">
        <v>143</v>
      </c>
      <c r="BE1228" s="228">
        <f>IF(N1228="základní",J1228,0)</f>
        <v>0</v>
      </c>
      <c r="BF1228" s="228">
        <f>IF(N1228="snížená",J1228,0)</f>
        <v>0</v>
      </c>
      <c r="BG1228" s="228">
        <f>IF(N1228="zákl. přenesená",J1228,0)</f>
        <v>0</v>
      </c>
      <c r="BH1228" s="228">
        <f>IF(N1228="sníž. přenesená",J1228,0)</f>
        <v>0</v>
      </c>
      <c r="BI1228" s="228">
        <f>IF(N1228="nulová",J1228,0)</f>
        <v>0</v>
      </c>
      <c r="BJ1228" s="24" t="s">
        <v>82</v>
      </c>
      <c r="BK1228" s="228">
        <f>ROUND(I1228*H1228,2)</f>
        <v>0</v>
      </c>
      <c r="BL1228" s="24" t="s">
        <v>251</v>
      </c>
      <c r="BM1228" s="24" t="s">
        <v>1634</v>
      </c>
    </row>
    <row r="1229" s="11" customFormat="1">
      <c r="B1229" s="229"/>
      <c r="C1229" s="230"/>
      <c r="D1229" s="231" t="s">
        <v>152</v>
      </c>
      <c r="E1229" s="232" t="s">
        <v>30</v>
      </c>
      <c r="F1229" s="233" t="s">
        <v>1635</v>
      </c>
      <c r="G1229" s="230"/>
      <c r="H1229" s="232" t="s">
        <v>30</v>
      </c>
      <c r="I1229" s="234"/>
      <c r="J1229" s="230"/>
      <c r="K1229" s="230"/>
      <c r="L1229" s="235"/>
      <c r="M1229" s="236"/>
      <c r="N1229" s="237"/>
      <c r="O1229" s="237"/>
      <c r="P1229" s="237"/>
      <c r="Q1229" s="237"/>
      <c r="R1229" s="237"/>
      <c r="S1229" s="237"/>
      <c r="T1229" s="238"/>
      <c r="AT1229" s="239" t="s">
        <v>152</v>
      </c>
      <c r="AU1229" s="239" t="s">
        <v>84</v>
      </c>
      <c r="AV1229" s="11" t="s">
        <v>82</v>
      </c>
      <c r="AW1229" s="11" t="s">
        <v>37</v>
      </c>
      <c r="AX1229" s="11" t="s">
        <v>74</v>
      </c>
      <c r="AY1229" s="239" t="s">
        <v>143</v>
      </c>
    </row>
    <row r="1230" s="12" customFormat="1">
      <c r="B1230" s="240"/>
      <c r="C1230" s="241"/>
      <c r="D1230" s="231" t="s">
        <v>152</v>
      </c>
      <c r="E1230" s="242" t="s">
        <v>30</v>
      </c>
      <c r="F1230" s="243" t="s">
        <v>1636</v>
      </c>
      <c r="G1230" s="241"/>
      <c r="H1230" s="244">
        <v>147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AT1230" s="250" t="s">
        <v>152</v>
      </c>
      <c r="AU1230" s="250" t="s">
        <v>84</v>
      </c>
      <c r="AV1230" s="12" t="s">
        <v>84</v>
      </c>
      <c r="AW1230" s="12" t="s">
        <v>37</v>
      </c>
      <c r="AX1230" s="12" t="s">
        <v>82</v>
      </c>
      <c r="AY1230" s="250" t="s">
        <v>143</v>
      </c>
    </row>
    <row r="1231" s="1" customFormat="1" ht="25.5" customHeight="1">
      <c r="B1231" s="46"/>
      <c r="C1231" s="217" t="s">
        <v>1637</v>
      </c>
      <c r="D1231" s="217" t="s">
        <v>145</v>
      </c>
      <c r="E1231" s="218" t="s">
        <v>1638</v>
      </c>
      <c r="F1231" s="219" t="s">
        <v>1639</v>
      </c>
      <c r="G1231" s="220" t="s">
        <v>321</v>
      </c>
      <c r="H1231" s="221">
        <v>52</v>
      </c>
      <c r="I1231" s="222"/>
      <c r="J1231" s="223">
        <f>ROUND(I1231*H1231,2)</f>
        <v>0</v>
      </c>
      <c r="K1231" s="219" t="s">
        <v>149</v>
      </c>
      <c r="L1231" s="72"/>
      <c r="M1231" s="224" t="s">
        <v>30</v>
      </c>
      <c r="N1231" s="225" t="s">
        <v>45</v>
      </c>
      <c r="O1231" s="47"/>
      <c r="P1231" s="226">
        <f>O1231*H1231</f>
        <v>0</v>
      </c>
      <c r="Q1231" s="226">
        <v>0.0011199999999999999</v>
      </c>
      <c r="R1231" s="226">
        <f>Q1231*H1231</f>
        <v>0.058239999999999993</v>
      </c>
      <c r="S1231" s="226">
        <v>0</v>
      </c>
      <c r="T1231" s="227">
        <f>S1231*H1231</f>
        <v>0</v>
      </c>
      <c r="AR1231" s="24" t="s">
        <v>251</v>
      </c>
      <c r="AT1231" s="24" t="s">
        <v>145</v>
      </c>
      <c r="AU1231" s="24" t="s">
        <v>84</v>
      </c>
      <c r="AY1231" s="24" t="s">
        <v>143</v>
      </c>
      <c r="BE1231" s="228">
        <f>IF(N1231="základní",J1231,0)</f>
        <v>0</v>
      </c>
      <c r="BF1231" s="228">
        <f>IF(N1231="snížená",J1231,0)</f>
        <v>0</v>
      </c>
      <c r="BG1231" s="228">
        <f>IF(N1231="zákl. přenesená",J1231,0)</f>
        <v>0</v>
      </c>
      <c r="BH1231" s="228">
        <f>IF(N1231="sníž. přenesená",J1231,0)</f>
        <v>0</v>
      </c>
      <c r="BI1231" s="228">
        <f>IF(N1231="nulová",J1231,0)</f>
        <v>0</v>
      </c>
      <c r="BJ1231" s="24" t="s">
        <v>82</v>
      </c>
      <c r="BK1231" s="228">
        <f>ROUND(I1231*H1231,2)</f>
        <v>0</v>
      </c>
      <c r="BL1231" s="24" t="s">
        <v>251</v>
      </c>
      <c r="BM1231" s="24" t="s">
        <v>1640</v>
      </c>
    </row>
    <row r="1232" s="11" customFormat="1">
      <c r="B1232" s="229"/>
      <c r="C1232" s="230"/>
      <c r="D1232" s="231" t="s">
        <v>152</v>
      </c>
      <c r="E1232" s="232" t="s">
        <v>30</v>
      </c>
      <c r="F1232" s="233" t="s">
        <v>1641</v>
      </c>
      <c r="G1232" s="230"/>
      <c r="H1232" s="232" t="s">
        <v>30</v>
      </c>
      <c r="I1232" s="234"/>
      <c r="J1232" s="230"/>
      <c r="K1232" s="230"/>
      <c r="L1232" s="235"/>
      <c r="M1232" s="236"/>
      <c r="N1232" s="237"/>
      <c r="O1232" s="237"/>
      <c r="P1232" s="237"/>
      <c r="Q1232" s="237"/>
      <c r="R1232" s="237"/>
      <c r="S1232" s="237"/>
      <c r="T1232" s="238"/>
      <c r="AT1232" s="239" t="s">
        <v>152</v>
      </c>
      <c r="AU1232" s="239" t="s">
        <v>84</v>
      </c>
      <c r="AV1232" s="11" t="s">
        <v>82</v>
      </c>
      <c r="AW1232" s="11" t="s">
        <v>37</v>
      </c>
      <c r="AX1232" s="11" t="s">
        <v>74</v>
      </c>
      <c r="AY1232" s="239" t="s">
        <v>143</v>
      </c>
    </row>
    <row r="1233" s="12" customFormat="1">
      <c r="B1233" s="240"/>
      <c r="C1233" s="241"/>
      <c r="D1233" s="231" t="s">
        <v>152</v>
      </c>
      <c r="E1233" s="242" t="s">
        <v>30</v>
      </c>
      <c r="F1233" s="243" t="s">
        <v>1642</v>
      </c>
      <c r="G1233" s="241"/>
      <c r="H1233" s="244">
        <v>52</v>
      </c>
      <c r="I1233" s="245"/>
      <c r="J1233" s="241"/>
      <c r="K1233" s="241"/>
      <c r="L1233" s="246"/>
      <c r="M1233" s="247"/>
      <c r="N1233" s="248"/>
      <c r="O1233" s="248"/>
      <c r="P1233" s="248"/>
      <c r="Q1233" s="248"/>
      <c r="R1233" s="248"/>
      <c r="S1233" s="248"/>
      <c r="T1233" s="249"/>
      <c r="AT1233" s="250" t="s">
        <v>152</v>
      </c>
      <c r="AU1233" s="250" t="s">
        <v>84</v>
      </c>
      <c r="AV1233" s="12" t="s">
        <v>84</v>
      </c>
      <c r="AW1233" s="12" t="s">
        <v>37</v>
      </c>
      <c r="AX1233" s="12" t="s">
        <v>82</v>
      </c>
      <c r="AY1233" s="250" t="s">
        <v>143</v>
      </c>
    </row>
    <row r="1234" s="1" customFormat="1" ht="25.5" customHeight="1">
      <c r="B1234" s="46"/>
      <c r="C1234" s="217" t="s">
        <v>1643</v>
      </c>
      <c r="D1234" s="217" t="s">
        <v>145</v>
      </c>
      <c r="E1234" s="218" t="s">
        <v>1644</v>
      </c>
      <c r="F1234" s="219" t="s">
        <v>1645</v>
      </c>
      <c r="G1234" s="220" t="s">
        <v>321</v>
      </c>
      <c r="H1234" s="221">
        <v>186</v>
      </c>
      <c r="I1234" s="222"/>
      <c r="J1234" s="223">
        <f>ROUND(I1234*H1234,2)</f>
        <v>0</v>
      </c>
      <c r="K1234" s="219" t="s">
        <v>149</v>
      </c>
      <c r="L1234" s="72"/>
      <c r="M1234" s="224" t="s">
        <v>30</v>
      </c>
      <c r="N1234" s="225" t="s">
        <v>45</v>
      </c>
      <c r="O1234" s="47"/>
      <c r="P1234" s="226">
        <f>O1234*H1234</f>
        <v>0</v>
      </c>
      <c r="Q1234" s="226">
        <v>0.0011199999999999999</v>
      </c>
      <c r="R1234" s="226">
        <f>Q1234*H1234</f>
        <v>0.20831999999999998</v>
      </c>
      <c r="S1234" s="226">
        <v>0</v>
      </c>
      <c r="T1234" s="227">
        <f>S1234*H1234</f>
        <v>0</v>
      </c>
      <c r="AR1234" s="24" t="s">
        <v>251</v>
      </c>
      <c r="AT1234" s="24" t="s">
        <v>145</v>
      </c>
      <c r="AU1234" s="24" t="s">
        <v>84</v>
      </c>
      <c r="AY1234" s="24" t="s">
        <v>143</v>
      </c>
      <c r="BE1234" s="228">
        <f>IF(N1234="základní",J1234,0)</f>
        <v>0</v>
      </c>
      <c r="BF1234" s="228">
        <f>IF(N1234="snížená",J1234,0)</f>
        <v>0</v>
      </c>
      <c r="BG1234" s="228">
        <f>IF(N1234="zákl. přenesená",J1234,0)</f>
        <v>0</v>
      </c>
      <c r="BH1234" s="228">
        <f>IF(N1234="sníž. přenesená",J1234,0)</f>
        <v>0</v>
      </c>
      <c r="BI1234" s="228">
        <f>IF(N1234="nulová",J1234,0)</f>
        <v>0</v>
      </c>
      <c r="BJ1234" s="24" t="s">
        <v>82</v>
      </c>
      <c r="BK1234" s="228">
        <f>ROUND(I1234*H1234,2)</f>
        <v>0</v>
      </c>
      <c r="BL1234" s="24" t="s">
        <v>251</v>
      </c>
      <c r="BM1234" s="24" t="s">
        <v>1646</v>
      </c>
    </row>
    <row r="1235" s="11" customFormat="1">
      <c r="B1235" s="229"/>
      <c r="C1235" s="230"/>
      <c r="D1235" s="231" t="s">
        <v>152</v>
      </c>
      <c r="E1235" s="232" t="s">
        <v>30</v>
      </c>
      <c r="F1235" s="233" t="s">
        <v>1647</v>
      </c>
      <c r="G1235" s="230"/>
      <c r="H1235" s="232" t="s">
        <v>30</v>
      </c>
      <c r="I1235" s="234"/>
      <c r="J1235" s="230"/>
      <c r="K1235" s="230"/>
      <c r="L1235" s="235"/>
      <c r="M1235" s="236"/>
      <c r="N1235" s="237"/>
      <c r="O1235" s="237"/>
      <c r="P1235" s="237"/>
      <c r="Q1235" s="237"/>
      <c r="R1235" s="237"/>
      <c r="S1235" s="237"/>
      <c r="T1235" s="238"/>
      <c r="AT1235" s="239" t="s">
        <v>152</v>
      </c>
      <c r="AU1235" s="239" t="s">
        <v>84</v>
      </c>
      <c r="AV1235" s="11" t="s">
        <v>82</v>
      </c>
      <c r="AW1235" s="11" t="s">
        <v>37</v>
      </c>
      <c r="AX1235" s="11" t="s">
        <v>74</v>
      </c>
      <c r="AY1235" s="239" t="s">
        <v>143</v>
      </c>
    </row>
    <row r="1236" s="12" customFormat="1">
      <c r="B1236" s="240"/>
      <c r="C1236" s="241"/>
      <c r="D1236" s="231" t="s">
        <v>152</v>
      </c>
      <c r="E1236" s="242" t="s">
        <v>30</v>
      </c>
      <c r="F1236" s="243" t="s">
        <v>1648</v>
      </c>
      <c r="G1236" s="241"/>
      <c r="H1236" s="244">
        <v>147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AT1236" s="250" t="s">
        <v>152</v>
      </c>
      <c r="AU1236" s="250" t="s">
        <v>84</v>
      </c>
      <c r="AV1236" s="12" t="s">
        <v>84</v>
      </c>
      <c r="AW1236" s="12" t="s">
        <v>37</v>
      </c>
      <c r="AX1236" s="12" t="s">
        <v>74</v>
      </c>
      <c r="AY1236" s="250" t="s">
        <v>143</v>
      </c>
    </row>
    <row r="1237" s="12" customFormat="1">
      <c r="B1237" s="240"/>
      <c r="C1237" s="241"/>
      <c r="D1237" s="231" t="s">
        <v>152</v>
      </c>
      <c r="E1237" s="242" t="s">
        <v>30</v>
      </c>
      <c r="F1237" s="243" t="s">
        <v>1649</v>
      </c>
      <c r="G1237" s="241"/>
      <c r="H1237" s="244">
        <v>39</v>
      </c>
      <c r="I1237" s="245"/>
      <c r="J1237" s="241"/>
      <c r="K1237" s="241"/>
      <c r="L1237" s="246"/>
      <c r="M1237" s="247"/>
      <c r="N1237" s="248"/>
      <c r="O1237" s="248"/>
      <c r="P1237" s="248"/>
      <c r="Q1237" s="248"/>
      <c r="R1237" s="248"/>
      <c r="S1237" s="248"/>
      <c r="T1237" s="249"/>
      <c r="AT1237" s="250" t="s">
        <v>152</v>
      </c>
      <c r="AU1237" s="250" t="s">
        <v>84</v>
      </c>
      <c r="AV1237" s="12" t="s">
        <v>84</v>
      </c>
      <c r="AW1237" s="12" t="s">
        <v>37</v>
      </c>
      <c r="AX1237" s="12" t="s">
        <v>74</v>
      </c>
      <c r="AY1237" s="250" t="s">
        <v>143</v>
      </c>
    </row>
    <row r="1238" s="14" customFormat="1">
      <c r="B1238" s="262"/>
      <c r="C1238" s="263"/>
      <c r="D1238" s="231" t="s">
        <v>152</v>
      </c>
      <c r="E1238" s="264" t="s">
        <v>30</v>
      </c>
      <c r="F1238" s="265" t="s">
        <v>187</v>
      </c>
      <c r="G1238" s="263"/>
      <c r="H1238" s="266">
        <v>186</v>
      </c>
      <c r="I1238" s="267"/>
      <c r="J1238" s="263"/>
      <c r="K1238" s="263"/>
      <c r="L1238" s="268"/>
      <c r="M1238" s="269"/>
      <c r="N1238" s="270"/>
      <c r="O1238" s="270"/>
      <c r="P1238" s="270"/>
      <c r="Q1238" s="270"/>
      <c r="R1238" s="270"/>
      <c r="S1238" s="270"/>
      <c r="T1238" s="271"/>
      <c r="AT1238" s="272" t="s">
        <v>152</v>
      </c>
      <c r="AU1238" s="272" t="s">
        <v>84</v>
      </c>
      <c r="AV1238" s="14" t="s">
        <v>150</v>
      </c>
      <c r="AW1238" s="14" t="s">
        <v>37</v>
      </c>
      <c r="AX1238" s="14" t="s">
        <v>82</v>
      </c>
      <c r="AY1238" s="272" t="s">
        <v>143</v>
      </c>
    </row>
    <row r="1239" s="1" customFormat="1" ht="25.5" customHeight="1">
      <c r="B1239" s="46"/>
      <c r="C1239" s="217" t="s">
        <v>1650</v>
      </c>
      <c r="D1239" s="217" t="s">
        <v>145</v>
      </c>
      <c r="E1239" s="218" t="s">
        <v>1651</v>
      </c>
      <c r="F1239" s="219" t="s">
        <v>1652</v>
      </c>
      <c r="G1239" s="220" t="s">
        <v>321</v>
      </c>
      <c r="H1239" s="221">
        <v>4</v>
      </c>
      <c r="I1239" s="222"/>
      <c r="J1239" s="223">
        <f>ROUND(I1239*H1239,2)</f>
        <v>0</v>
      </c>
      <c r="K1239" s="219" t="s">
        <v>30</v>
      </c>
      <c r="L1239" s="72"/>
      <c r="M1239" s="224" t="s">
        <v>30</v>
      </c>
      <c r="N1239" s="225" t="s">
        <v>45</v>
      </c>
      <c r="O1239" s="47"/>
      <c r="P1239" s="226">
        <f>O1239*H1239</f>
        <v>0</v>
      </c>
      <c r="Q1239" s="226">
        <v>0</v>
      </c>
      <c r="R1239" s="226">
        <f>Q1239*H1239</f>
        <v>0</v>
      </c>
      <c r="S1239" s="226">
        <v>0</v>
      </c>
      <c r="T1239" s="227">
        <f>S1239*H1239</f>
        <v>0</v>
      </c>
      <c r="AR1239" s="24" t="s">
        <v>251</v>
      </c>
      <c r="AT1239" s="24" t="s">
        <v>145</v>
      </c>
      <c r="AU1239" s="24" t="s">
        <v>84</v>
      </c>
      <c r="AY1239" s="24" t="s">
        <v>143</v>
      </c>
      <c r="BE1239" s="228">
        <f>IF(N1239="základní",J1239,0)</f>
        <v>0</v>
      </c>
      <c r="BF1239" s="228">
        <f>IF(N1239="snížená",J1239,0)</f>
        <v>0</v>
      </c>
      <c r="BG1239" s="228">
        <f>IF(N1239="zákl. přenesená",J1239,0)</f>
        <v>0</v>
      </c>
      <c r="BH1239" s="228">
        <f>IF(N1239="sníž. přenesená",J1239,0)</f>
        <v>0</v>
      </c>
      <c r="BI1239" s="228">
        <f>IF(N1239="nulová",J1239,0)</f>
        <v>0</v>
      </c>
      <c r="BJ1239" s="24" t="s">
        <v>82</v>
      </c>
      <c r="BK1239" s="228">
        <f>ROUND(I1239*H1239,2)</f>
        <v>0</v>
      </c>
      <c r="BL1239" s="24" t="s">
        <v>251</v>
      </c>
      <c r="BM1239" s="24" t="s">
        <v>1653</v>
      </c>
    </row>
    <row r="1240" s="11" customFormat="1">
      <c r="B1240" s="229"/>
      <c r="C1240" s="230"/>
      <c r="D1240" s="231" t="s">
        <v>152</v>
      </c>
      <c r="E1240" s="232" t="s">
        <v>30</v>
      </c>
      <c r="F1240" s="233" t="s">
        <v>1654</v>
      </c>
      <c r="G1240" s="230"/>
      <c r="H1240" s="232" t="s">
        <v>30</v>
      </c>
      <c r="I1240" s="234"/>
      <c r="J1240" s="230"/>
      <c r="K1240" s="230"/>
      <c r="L1240" s="235"/>
      <c r="M1240" s="236"/>
      <c r="N1240" s="237"/>
      <c r="O1240" s="237"/>
      <c r="P1240" s="237"/>
      <c r="Q1240" s="237"/>
      <c r="R1240" s="237"/>
      <c r="S1240" s="237"/>
      <c r="T1240" s="238"/>
      <c r="AT1240" s="239" t="s">
        <v>152</v>
      </c>
      <c r="AU1240" s="239" t="s">
        <v>84</v>
      </c>
      <c r="AV1240" s="11" t="s">
        <v>82</v>
      </c>
      <c r="AW1240" s="11" t="s">
        <v>37</v>
      </c>
      <c r="AX1240" s="11" t="s">
        <v>74</v>
      </c>
      <c r="AY1240" s="239" t="s">
        <v>143</v>
      </c>
    </row>
    <row r="1241" s="12" customFormat="1">
      <c r="B1241" s="240"/>
      <c r="C1241" s="241"/>
      <c r="D1241" s="231" t="s">
        <v>152</v>
      </c>
      <c r="E1241" s="242" t="s">
        <v>30</v>
      </c>
      <c r="F1241" s="243" t="s">
        <v>150</v>
      </c>
      <c r="G1241" s="241"/>
      <c r="H1241" s="244">
        <v>4</v>
      </c>
      <c r="I1241" s="245"/>
      <c r="J1241" s="241"/>
      <c r="K1241" s="241"/>
      <c r="L1241" s="246"/>
      <c r="M1241" s="247"/>
      <c r="N1241" s="248"/>
      <c r="O1241" s="248"/>
      <c r="P1241" s="248"/>
      <c r="Q1241" s="248"/>
      <c r="R1241" s="248"/>
      <c r="S1241" s="248"/>
      <c r="T1241" s="249"/>
      <c r="AT1241" s="250" t="s">
        <v>152</v>
      </c>
      <c r="AU1241" s="250" t="s">
        <v>84</v>
      </c>
      <c r="AV1241" s="12" t="s">
        <v>84</v>
      </c>
      <c r="AW1241" s="12" t="s">
        <v>37</v>
      </c>
      <c r="AX1241" s="12" t="s">
        <v>82</v>
      </c>
      <c r="AY1241" s="250" t="s">
        <v>143</v>
      </c>
    </row>
    <row r="1242" s="1" customFormat="1" ht="25.5" customHeight="1">
      <c r="B1242" s="46"/>
      <c r="C1242" s="217" t="s">
        <v>1655</v>
      </c>
      <c r="D1242" s="217" t="s">
        <v>145</v>
      </c>
      <c r="E1242" s="218" t="s">
        <v>1656</v>
      </c>
      <c r="F1242" s="219" t="s">
        <v>1657</v>
      </c>
      <c r="G1242" s="220" t="s">
        <v>321</v>
      </c>
      <c r="H1242" s="221">
        <v>3</v>
      </c>
      <c r="I1242" s="222"/>
      <c r="J1242" s="223">
        <f>ROUND(I1242*H1242,2)</f>
        <v>0</v>
      </c>
      <c r="K1242" s="219" t="s">
        <v>30</v>
      </c>
      <c r="L1242" s="72"/>
      <c r="M1242" s="224" t="s">
        <v>30</v>
      </c>
      <c r="N1242" s="225" t="s">
        <v>45</v>
      </c>
      <c r="O1242" s="47"/>
      <c r="P1242" s="226">
        <f>O1242*H1242</f>
        <v>0</v>
      </c>
      <c r="Q1242" s="226">
        <v>0</v>
      </c>
      <c r="R1242" s="226">
        <f>Q1242*H1242</f>
        <v>0</v>
      </c>
      <c r="S1242" s="226">
        <v>0</v>
      </c>
      <c r="T1242" s="227">
        <f>S1242*H1242</f>
        <v>0</v>
      </c>
      <c r="AR1242" s="24" t="s">
        <v>251</v>
      </c>
      <c r="AT1242" s="24" t="s">
        <v>145</v>
      </c>
      <c r="AU1242" s="24" t="s">
        <v>84</v>
      </c>
      <c r="AY1242" s="24" t="s">
        <v>143</v>
      </c>
      <c r="BE1242" s="228">
        <f>IF(N1242="základní",J1242,0)</f>
        <v>0</v>
      </c>
      <c r="BF1242" s="228">
        <f>IF(N1242="snížená",J1242,0)</f>
        <v>0</v>
      </c>
      <c r="BG1242" s="228">
        <f>IF(N1242="zákl. přenesená",J1242,0)</f>
        <v>0</v>
      </c>
      <c r="BH1242" s="228">
        <f>IF(N1242="sníž. přenesená",J1242,0)</f>
        <v>0</v>
      </c>
      <c r="BI1242" s="228">
        <f>IF(N1242="nulová",J1242,0)</f>
        <v>0</v>
      </c>
      <c r="BJ1242" s="24" t="s">
        <v>82</v>
      </c>
      <c r="BK1242" s="228">
        <f>ROUND(I1242*H1242,2)</f>
        <v>0</v>
      </c>
      <c r="BL1242" s="24" t="s">
        <v>251</v>
      </c>
      <c r="BM1242" s="24" t="s">
        <v>1658</v>
      </c>
    </row>
    <row r="1243" s="11" customFormat="1">
      <c r="B1243" s="229"/>
      <c r="C1243" s="230"/>
      <c r="D1243" s="231" t="s">
        <v>152</v>
      </c>
      <c r="E1243" s="232" t="s">
        <v>30</v>
      </c>
      <c r="F1243" s="233" t="s">
        <v>1659</v>
      </c>
      <c r="G1243" s="230"/>
      <c r="H1243" s="232" t="s">
        <v>30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AT1243" s="239" t="s">
        <v>152</v>
      </c>
      <c r="AU1243" s="239" t="s">
        <v>84</v>
      </c>
      <c r="AV1243" s="11" t="s">
        <v>82</v>
      </c>
      <c r="AW1243" s="11" t="s">
        <v>37</v>
      </c>
      <c r="AX1243" s="11" t="s">
        <v>74</v>
      </c>
      <c r="AY1243" s="239" t="s">
        <v>143</v>
      </c>
    </row>
    <row r="1244" s="12" customFormat="1">
      <c r="B1244" s="240"/>
      <c r="C1244" s="241"/>
      <c r="D1244" s="231" t="s">
        <v>152</v>
      </c>
      <c r="E1244" s="242" t="s">
        <v>30</v>
      </c>
      <c r="F1244" s="243" t="s">
        <v>159</v>
      </c>
      <c r="G1244" s="241"/>
      <c r="H1244" s="244">
        <v>3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AT1244" s="250" t="s">
        <v>152</v>
      </c>
      <c r="AU1244" s="250" t="s">
        <v>84</v>
      </c>
      <c r="AV1244" s="12" t="s">
        <v>84</v>
      </c>
      <c r="AW1244" s="12" t="s">
        <v>37</v>
      </c>
      <c r="AX1244" s="12" t="s">
        <v>82</v>
      </c>
      <c r="AY1244" s="250" t="s">
        <v>143</v>
      </c>
    </row>
    <row r="1245" s="1" customFormat="1" ht="25.5" customHeight="1">
      <c r="B1245" s="46"/>
      <c r="C1245" s="217" t="s">
        <v>1660</v>
      </c>
      <c r="D1245" s="217" t="s">
        <v>145</v>
      </c>
      <c r="E1245" s="218" t="s">
        <v>1661</v>
      </c>
      <c r="F1245" s="219" t="s">
        <v>1662</v>
      </c>
      <c r="G1245" s="220" t="s">
        <v>321</v>
      </c>
      <c r="H1245" s="221">
        <v>2</v>
      </c>
      <c r="I1245" s="222"/>
      <c r="J1245" s="223">
        <f>ROUND(I1245*H1245,2)</f>
        <v>0</v>
      </c>
      <c r="K1245" s="219" t="s">
        <v>30</v>
      </c>
      <c r="L1245" s="72"/>
      <c r="M1245" s="224" t="s">
        <v>30</v>
      </c>
      <c r="N1245" s="225" t="s">
        <v>45</v>
      </c>
      <c r="O1245" s="47"/>
      <c r="P1245" s="226">
        <f>O1245*H1245</f>
        <v>0</v>
      </c>
      <c r="Q1245" s="226">
        <v>0</v>
      </c>
      <c r="R1245" s="226">
        <f>Q1245*H1245</f>
        <v>0</v>
      </c>
      <c r="S1245" s="226">
        <v>0</v>
      </c>
      <c r="T1245" s="227">
        <f>S1245*H1245</f>
        <v>0</v>
      </c>
      <c r="AR1245" s="24" t="s">
        <v>251</v>
      </c>
      <c r="AT1245" s="24" t="s">
        <v>145</v>
      </c>
      <c r="AU1245" s="24" t="s">
        <v>84</v>
      </c>
      <c r="AY1245" s="24" t="s">
        <v>143</v>
      </c>
      <c r="BE1245" s="228">
        <f>IF(N1245="základní",J1245,0)</f>
        <v>0</v>
      </c>
      <c r="BF1245" s="228">
        <f>IF(N1245="snížená",J1245,0)</f>
        <v>0</v>
      </c>
      <c r="BG1245" s="228">
        <f>IF(N1245="zákl. přenesená",J1245,0)</f>
        <v>0</v>
      </c>
      <c r="BH1245" s="228">
        <f>IF(N1245="sníž. přenesená",J1245,0)</f>
        <v>0</v>
      </c>
      <c r="BI1245" s="228">
        <f>IF(N1245="nulová",J1245,0)</f>
        <v>0</v>
      </c>
      <c r="BJ1245" s="24" t="s">
        <v>82</v>
      </c>
      <c r="BK1245" s="228">
        <f>ROUND(I1245*H1245,2)</f>
        <v>0</v>
      </c>
      <c r="BL1245" s="24" t="s">
        <v>251</v>
      </c>
      <c r="BM1245" s="24" t="s">
        <v>1663</v>
      </c>
    </row>
    <row r="1246" s="11" customFormat="1">
      <c r="B1246" s="229"/>
      <c r="C1246" s="230"/>
      <c r="D1246" s="231" t="s">
        <v>152</v>
      </c>
      <c r="E1246" s="232" t="s">
        <v>30</v>
      </c>
      <c r="F1246" s="233" t="s">
        <v>1664</v>
      </c>
      <c r="G1246" s="230"/>
      <c r="H1246" s="232" t="s">
        <v>30</v>
      </c>
      <c r="I1246" s="234"/>
      <c r="J1246" s="230"/>
      <c r="K1246" s="230"/>
      <c r="L1246" s="235"/>
      <c r="M1246" s="236"/>
      <c r="N1246" s="237"/>
      <c r="O1246" s="237"/>
      <c r="P1246" s="237"/>
      <c r="Q1246" s="237"/>
      <c r="R1246" s="237"/>
      <c r="S1246" s="237"/>
      <c r="T1246" s="238"/>
      <c r="AT1246" s="239" t="s">
        <v>152</v>
      </c>
      <c r="AU1246" s="239" t="s">
        <v>84</v>
      </c>
      <c r="AV1246" s="11" t="s">
        <v>82</v>
      </c>
      <c r="AW1246" s="11" t="s">
        <v>37</v>
      </c>
      <c r="AX1246" s="11" t="s">
        <v>74</v>
      </c>
      <c r="AY1246" s="239" t="s">
        <v>143</v>
      </c>
    </row>
    <row r="1247" s="12" customFormat="1">
      <c r="B1247" s="240"/>
      <c r="C1247" s="241"/>
      <c r="D1247" s="231" t="s">
        <v>152</v>
      </c>
      <c r="E1247" s="242" t="s">
        <v>30</v>
      </c>
      <c r="F1247" s="243" t="s">
        <v>84</v>
      </c>
      <c r="G1247" s="241"/>
      <c r="H1247" s="244">
        <v>2</v>
      </c>
      <c r="I1247" s="245"/>
      <c r="J1247" s="241"/>
      <c r="K1247" s="241"/>
      <c r="L1247" s="246"/>
      <c r="M1247" s="247"/>
      <c r="N1247" s="248"/>
      <c r="O1247" s="248"/>
      <c r="P1247" s="248"/>
      <c r="Q1247" s="248"/>
      <c r="R1247" s="248"/>
      <c r="S1247" s="248"/>
      <c r="T1247" s="249"/>
      <c r="AT1247" s="250" t="s">
        <v>152</v>
      </c>
      <c r="AU1247" s="250" t="s">
        <v>84</v>
      </c>
      <c r="AV1247" s="12" t="s">
        <v>84</v>
      </c>
      <c r="AW1247" s="12" t="s">
        <v>37</v>
      </c>
      <c r="AX1247" s="12" t="s">
        <v>82</v>
      </c>
      <c r="AY1247" s="250" t="s">
        <v>143</v>
      </c>
    </row>
    <row r="1248" s="1" customFormat="1" ht="25.5" customHeight="1">
      <c r="B1248" s="46"/>
      <c r="C1248" s="217" t="s">
        <v>1665</v>
      </c>
      <c r="D1248" s="217" t="s">
        <v>145</v>
      </c>
      <c r="E1248" s="218" t="s">
        <v>1666</v>
      </c>
      <c r="F1248" s="219" t="s">
        <v>1667</v>
      </c>
      <c r="G1248" s="220" t="s">
        <v>209</v>
      </c>
      <c r="H1248" s="221">
        <v>1375</v>
      </c>
      <c r="I1248" s="222"/>
      <c r="J1248" s="223">
        <f>ROUND(I1248*H1248,2)</f>
        <v>0</v>
      </c>
      <c r="K1248" s="219" t="s">
        <v>149</v>
      </c>
      <c r="L1248" s="72"/>
      <c r="M1248" s="224" t="s">
        <v>30</v>
      </c>
      <c r="N1248" s="225" t="s">
        <v>45</v>
      </c>
      <c r="O1248" s="47"/>
      <c r="P1248" s="226">
        <f>O1248*H1248</f>
        <v>0</v>
      </c>
      <c r="Q1248" s="226">
        <v>0</v>
      </c>
      <c r="R1248" s="226">
        <f>Q1248*H1248</f>
        <v>0</v>
      </c>
      <c r="S1248" s="226">
        <v>0</v>
      </c>
      <c r="T1248" s="227">
        <f>S1248*H1248</f>
        <v>0</v>
      </c>
      <c r="AR1248" s="24" t="s">
        <v>251</v>
      </c>
      <c r="AT1248" s="24" t="s">
        <v>145</v>
      </c>
      <c r="AU1248" s="24" t="s">
        <v>84</v>
      </c>
      <c r="AY1248" s="24" t="s">
        <v>143</v>
      </c>
      <c r="BE1248" s="228">
        <f>IF(N1248="základní",J1248,0)</f>
        <v>0</v>
      </c>
      <c r="BF1248" s="228">
        <f>IF(N1248="snížená",J1248,0)</f>
        <v>0</v>
      </c>
      <c r="BG1248" s="228">
        <f>IF(N1248="zákl. přenesená",J1248,0)</f>
        <v>0</v>
      </c>
      <c r="BH1248" s="228">
        <f>IF(N1248="sníž. přenesená",J1248,0)</f>
        <v>0</v>
      </c>
      <c r="BI1248" s="228">
        <f>IF(N1248="nulová",J1248,0)</f>
        <v>0</v>
      </c>
      <c r="BJ1248" s="24" t="s">
        <v>82</v>
      </c>
      <c r="BK1248" s="228">
        <f>ROUND(I1248*H1248,2)</f>
        <v>0</v>
      </c>
      <c r="BL1248" s="24" t="s">
        <v>251</v>
      </c>
      <c r="BM1248" s="24" t="s">
        <v>1668</v>
      </c>
    </row>
    <row r="1249" s="11" customFormat="1">
      <c r="B1249" s="229"/>
      <c r="C1249" s="230"/>
      <c r="D1249" s="231" t="s">
        <v>152</v>
      </c>
      <c r="E1249" s="232" t="s">
        <v>30</v>
      </c>
      <c r="F1249" s="233" t="s">
        <v>1669</v>
      </c>
      <c r="G1249" s="230"/>
      <c r="H1249" s="232" t="s">
        <v>30</v>
      </c>
      <c r="I1249" s="234"/>
      <c r="J1249" s="230"/>
      <c r="K1249" s="230"/>
      <c r="L1249" s="235"/>
      <c r="M1249" s="236"/>
      <c r="N1249" s="237"/>
      <c r="O1249" s="237"/>
      <c r="P1249" s="237"/>
      <c r="Q1249" s="237"/>
      <c r="R1249" s="237"/>
      <c r="S1249" s="237"/>
      <c r="T1249" s="238"/>
      <c r="AT1249" s="239" t="s">
        <v>152</v>
      </c>
      <c r="AU1249" s="239" t="s">
        <v>84</v>
      </c>
      <c r="AV1249" s="11" t="s">
        <v>82</v>
      </c>
      <c r="AW1249" s="11" t="s">
        <v>37</v>
      </c>
      <c r="AX1249" s="11" t="s">
        <v>74</v>
      </c>
      <c r="AY1249" s="239" t="s">
        <v>143</v>
      </c>
    </row>
    <row r="1250" s="12" customFormat="1">
      <c r="B1250" s="240"/>
      <c r="C1250" s="241"/>
      <c r="D1250" s="231" t="s">
        <v>152</v>
      </c>
      <c r="E1250" s="242" t="s">
        <v>30</v>
      </c>
      <c r="F1250" s="243" t="s">
        <v>1670</v>
      </c>
      <c r="G1250" s="241"/>
      <c r="H1250" s="244">
        <v>1375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AT1250" s="250" t="s">
        <v>152</v>
      </c>
      <c r="AU1250" s="250" t="s">
        <v>84</v>
      </c>
      <c r="AV1250" s="12" t="s">
        <v>84</v>
      </c>
      <c r="AW1250" s="12" t="s">
        <v>37</v>
      </c>
      <c r="AX1250" s="12" t="s">
        <v>82</v>
      </c>
      <c r="AY1250" s="250" t="s">
        <v>143</v>
      </c>
    </row>
    <row r="1251" s="1" customFormat="1" ht="38.25" customHeight="1">
      <c r="B1251" s="46"/>
      <c r="C1251" s="217" t="s">
        <v>1671</v>
      </c>
      <c r="D1251" s="217" t="s">
        <v>145</v>
      </c>
      <c r="E1251" s="218" t="s">
        <v>1672</v>
      </c>
      <c r="F1251" s="219" t="s">
        <v>1673</v>
      </c>
      <c r="G1251" s="220" t="s">
        <v>209</v>
      </c>
      <c r="H1251" s="221">
        <v>254</v>
      </c>
      <c r="I1251" s="222"/>
      <c r="J1251" s="223">
        <f>ROUND(I1251*H1251,2)</f>
        <v>0</v>
      </c>
      <c r="K1251" s="219" t="s">
        <v>149</v>
      </c>
      <c r="L1251" s="72"/>
      <c r="M1251" s="224" t="s">
        <v>30</v>
      </c>
      <c r="N1251" s="225" t="s">
        <v>45</v>
      </c>
      <c r="O1251" s="47"/>
      <c r="P1251" s="226">
        <f>O1251*H1251</f>
        <v>0</v>
      </c>
      <c r="Q1251" s="226">
        <v>0</v>
      </c>
      <c r="R1251" s="226">
        <f>Q1251*H1251</f>
        <v>0</v>
      </c>
      <c r="S1251" s="226">
        <v>0</v>
      </c>
      <c r="T1251" s="227">
        <f>S1251*H1251</f>
        <v>0</v>
      </c>
      <c r="AR1251" s="24" t="s">
        <v>251</v>
      </c>
      <c r="AT1251" s="24" t="s">
        <v>145</v>
      </c>
      <c r="AU1251" s="24" t="s">
        <v>84</v>
      </c>
      <c r="AY1251" s="24" t="s">
        <v>143</v>
      </c>
      <c r="BE1251" s="228">
        <f>IF(N1251="základní",J1251,0)</f>
        <v>0</v>
      </c>
      <c r="BF1251" s="228">
        <f>IF(N1251="snížená",J1251,0)</f>
        <v>0</v>
      </c>
      <c r="BG1251" s="228">
        <f>IF(N1251="zákl. přenesená",J1251,0)</f>
        <v>0</v>
      </c>
      <c r="BH1251" s="228">
        <f>IF(N1251="sníž. přenesená",J1251,0)</f>
        <v>0</v>
      </c>
      <c r="BI1251" s="228">
        <f>IF(N1251="nulová",J1251,0)</f>
        <v>0</v>
      </c>
      <c r="BJ1251" s="24" t="s">
        <v>82</v>
      </c>
      <c r="BK1251" s="228">
        <f>ROUND(I1251*H1251,2)</f>
        <v>0</v>
      </c>
      <c r="BL1251" s="24" t="s">
        <v>251</v>
      </c>
      <c r="BM1251" s="24" t="s">
        <v>1674</v>
      </c>
    </row>
    <row r="1252" s="11" customFormat="1">
      <c r="B1252" s="229"/>
      <c r="C1252" s="230"/>
      <c r="D1252" s="231" t="s">
        <v>152</v>
      </c>
      <c r="E1252" s="232" t="s">
        <v>30</v>
      </c>
      <c r="F1252" s="233" t="s">
        <v>1675</v>
      </c>
      <c r="G1252" s="230"/>
      <c r="H1252" s="232" t="s">
        <v>30</v>
      </c>
      <c r="I1252" s="234"/>
      <c r="J1252" s="230"/>
      <c r="K1252" s="230"/>
      <c r="L1252" s="235"/>
      <c r="M1252" s="236"/>
      <c r="N1252" s="237"/>
      <c r="O1252" s="237"/>
      <c r="P1252" s="237"/>
      <c r="Q1252" s="237"/>
      <c r="R1252" s="237"/>
      <c r="S1252" s="237"/>
      <c r="T1252" s="238"/>
      <c r="AT1252" s="239" t="s">
        <v>152</v>
      </c>
      <c r="AU1252" s="239" t="s">
        <v>84</v>
      </c>
      <c r="AV1252" s="11" t="s">
        <v>82</v>
      </c>
      <c r="AW1252" s="11" t="s">
        <v>37</v>
      </c>
      <c r="AX1252" s="11" t="s">
        <v>74</v>
      </c>
      <c r="AY1252" s="239" t="s">
        <v>143</v>
      </c>
    </row>
    <row r="1253" s="11" customFormat="1">
      <c r="B1253" s="229"/>
      <c r="C1253" s="230"/>
      <c r="D1253" s="231" t="s">
        <v>152</v>
      </c>
      <c r="E1253" s="232" t="s">
        <v>30</v>
      </c>
      <c r="F1253" s="233" t="s">
        <v>1676</v>
      </c>
      <c r="G1253" s="230"/>
      <c r="H1253" s="232" t="s">
        <v>30</v>
      </c>
      <c r="I1253" s="234"/>
      <c r="J1253" s="230"/>
      <c r="K1253" s="230"/>
      <c r="L1253" s="235"/>
      <c r="M1253" s="236"/>
      <c r="N1253" s="237"/>
      <c r="O1253" s="237"/>
      <c r="P1253" s="237"/>
      <c r="Q1253" s="237"/>
      <c r="R1253" s="237"/>
      <c r="S1253" s="237"/>
      <c r="T1253" s="238"/>
      <c r="AT1253" s="239" t="s">
        <v>152</v>
      </c>
      <c r="AU1253" s="239" t="s">
        <v>84</v>
      </c>
      <c r="AV1253" s="11" t="s">
        <v>82</v>
      </c>
      <c r="AW1253" s="11" t="s">
        <v>37</v>
      </c>
      <c r="AX1253" s="11" t="s">
        <v>74</v>
      </c>
      <c r="AY1253" s="239" t="s">
        <v>143</v>
      </c>
    </row>
    <row r="1254" s="12" customFormat="1">
      <c r="B1254" s="240"/>
      <c r="C1254" s="241"/>
      <c r="D1254" s="231" t="s">
        <v>152</v>
      </c>
      <c r="E1254" s="242" t="s">
        <v>30</v>
      </c>
      <c r="F1254" s="243" t="s">
        <v>1677</v>
      </c>
      <c r="G1254" s="241"/>
      <c r="H1254" s="244">
        <v>254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AT1254" s="250" t="s">
        <v>152</v>
      </c>
      <c r="AU1254" s="250" t="s">
        <v>84</v>
      </c>
      <c r="AV1254" s="12" t="s">
        <v>84</v>
      </c>
      <c r="AW1254" s="12" t="s">
        <v>37</v>
      </c>
      <c r="AX1254" s="12" t="s">
        <v>82</v>
      </c>
      <c r="AY1254" s="250" t="s">
        <v>143</v>
      </c>
    </row>
    <row r="1255" s="1" customFormat="1" ht="16.5" customHeight="1">
      <c r="B1255" s="46"/>
      <c r="C1255" s="273" t="s">
        <v>1678</v>
      </c>
      <c r="D1255" s="273" t="s">
        <v>195</v>
      </c>
      <c r="E1255" s="274" t="s">
        <v>262</v>
      </c>
      <c r="F1255" s="275" t="s">
        <v>263</v>
      </c>
      <c r="G1255" s="276" t="s">
        <v>209</v>
      </c>
      <c r="H1255" s="277">
        <v>1633</v>
      </c>
      <c r="I1255" s="278"/>
      <c r="J1255" s="279">
        <f>ROUND(I1255*H1255,2)</f>
        <v>0</v>
      </c>
      <c r="K1255" s="275" t="s">
        <v>149</v>
      </c>
      <c r="L1255" s="280"/>
      <c r="M1255" s="281" t="s">
        <v>30</v>
      </c>
      <c r="N1255" s="282" t="s">
        <v>45</v>
      </c>
      <c r="O1255" s="47"/>
      <c r="P1255" s="226">
        <f>O1255*H1255</f>
        <v>0</v>
      </c>
      <c r="Q1255" s="226">
        <v>0.00050000000000000001</v>
      </c>
      <c r="R1255" s="226">
        <f>Q1255*H1255</f>
        <v>0.8165</v>
      </c>
      <c r="S1255" s="226">
        <v>0</v>
      </c>
      <c r="T1255" s="227">
        <f>S1255*H1255</f>
        <v>0</v>
      </c>
      <c r="AR1255" s="24" t="s">
        <v>363</v>
      </c>
      <c r="AT1255" s="24" t="s">
        <v>195</v>
      </c>
      <c r="AU1255" s="24" t="s">
        <v>84</v>
      </c>
      <c r="AY1255" s="24" t="s">
        <v>143</v>
      </c>
      <c r="BE1255" s="228">
        <f>IF(N1255="základní",J1255,0)</f>
        <v>0</v>
      </c>
      <c r="BF1255" s="228">
        <f>IF(N1255="snížená",J1255,0)</f>
        <v>0</v>
      </c>
      <c r="BG1255" s="228">
        <f>IF(N1255="zákl. přenesená",J1255,0)</f>
        <v>0</v>
      </c>
      <c r="BH1255" s="228">
        <f>IF(N1255="sníž. přenesená",J1255,0)</f>
        <v>0</v>
      </c>
      <c r="BI1255" s="228">
        <f>IF(N1255="nulová",J1255,0)</f>
        <v>0</v>
      </c>
      <c r="BJ1255" s="24" t="s">
        <v>82</v>
      </c>
      <c r="BK1255" s="228">
        <f>ROUND(I1255*H1255,2)</f>
        <v>0</v>
      </c>
      <c r="BL1255" s="24" t="s">
        <v>251</v>
      </c>
      <c r="BM1255" s="24" t="s">
        <v>1679</v>
      </c>
    </row>
    <row r="1256" s="11" customFormat="1">
      <c r="B1256" s="229"/>
      <c r="C1256" s="230"/>
      <c r="D1256" s="231" t="s">
        <v>152</v>
      </c>
      <c r="E1256" s="232" t="s">
        <v>30</v>
      </c>
      <c r="F1256" s="233" t="s">
        <v>1680</v>
      </c>
      <c r="G1256" s="230"/>
      <c r="H1256" s="232" t="s">
        <v>30</v>
      </c>
      <c r="I1256" s="234"/>
      <c r="J1256" s="230"/>
      <c r="K1256" s="230"/>
      <c r="L1256" s="235"/>
      <c r="M1256" s="236"/>
      <c r="N1256" s="237"/>
      <c r="O1256" s="237"/>
      <c r="P1256" s="237"/>
      <c r="Q1256" s="237"/>
      <c r="R1256" s="237"/>
      <c r="S1256" s="237"/>
      <c r="T1256" s="238"/>
      <c r="AT1256" s="239" t="s">
        <v>152</v>
      </c>
      <c r="AU1256" s="239" t="s">
        <v>84</v>
      </c>
      <c r="AV1256" s="11" t="s">
        <v>82</v>
      </c>
      <c r="AW1256" s="11" t="s">
        <v>37</v>
      </c>
      <c r="AX1256" s="11" t="s">
        <v>74</v>
      </c>
      <c r="AY1256" s="239" t="s">
        <v>143</v>
      </c>
    </row>
    <row r="1257" s="12" customFormat="1">
      <c r="B1257" s="240"/>
      <c r="C1257" s="241"/>
      <c r="D1257" s="231" t="s">
        <v>152</v>
      </c>
      <c r="E1257" s="242" t="s">
        <v>30</v>
      </c>
      <c r="F1257" s="243" t="s">
        <v>1681</v>
      </c>
      <c r="G1257" s="241"/>
      <c r="H1257" s="244">
        <v>1582.2000000000001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AT1257" s="250" t="s">
        <v>152</v>
      </c>
      <c r="AU1257" s="250" t="s">
        <v>84</v>
      </c>
      <c r="AV1257" s="12" t="s">
        <v>84</v>
      </c>
      <c r="AW1257" s="12" t="s">
        <v>37</v>
      </c>
      <c r="AX1257" s="12" t="s">
        <v>74</v>
      </c>
      <c r="AY1257" s="250" t="s">
        <v>143</v>
      </c>
    </row>
    <row r="1258" s="11" customFormat="1">
      <c r="B1258" s="229"/>
      <c r="C1258" s="230"/>
      <c r="D1258" s="231" t="s">
        <v>152</v>
      </c>
      <c r="E1258" s="232" t="s">
        <v>30</v>
      </c>
      <c r="F1258" s="233" t="s">
        <v>1682</v>
      </c>
      <c r="G1258" s="230"/>
      <c r="H1258" s="232" t="s">
        <v>30</v>
      </c>
      <c r="I1258" s="234"/>
      <c r="J1258" s="230"/>
      <c r="K1258" s="230"/>
      <c r="L1258" s="235"/>
      <c r="M1258" s="236"/>
      <c r="N1258" s="237"/>
      <c r="O1258" s="237"/>
      <c r="P1258" s="237"/>
      <c r="Q1258" s="237"/>
      <c r="R1258" s="237"/>
      <c r="S1258" s="237"/>
      <c r="T1258" s="238"/>
      <c r="AT1258" s="239" t="s">
        <v>152</v>
      </c>
      <c r="AU1258" s="239" t="s">
        <v>84</v>
      </c>
      <c r="AV1258" s="11" t="s">
        <v>82</v>
      </c>
      <c r="AW1258" s="11" t="s">
        <v>37</v>
      </c>
      <c r="AX1258" s="11" t="s">
        <v>74</v>
      </c>
      <c r="AY1258" s="239" t="s">
        <v>143</v>
      </c>
    </row>
    <row r="1259" s="12" customFormat="1">
      <c r="B1259" s="240"/>
      <c r="C1259" s="241"/>
      <c r="D1259" s="231" t="s">
        <v>152</v>
      </c>
      <c r="E1259" s="242" t="s">
        <v>30</v>
      </c>
      <c r="F1259" s="243" t="s">
        <v>1683</v>
      </c>
      <c r="G1259" s="241"/>
      <c r="H1259" s="244">
        <v>50.799999999999997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AT1259" s="250" t="s">
        <v>152</v>
      </c>
      <c r="AU1259" s="250" t="s">
        <v>84</v>
      </c>
      <c r="AV1259" s="12" t="s">
        <v>84</v>
      </c>
      <c r="AW1259" s="12" t="s">
        <v>37</v>
      </c>
      <c r="AX1259" s="12" t="s">
        <v>74</v>
      </c>
      <c r="AY1259" s="250" t="s">
        <v>143</v>
      </c>
    </row>
    <row r="1260" s="14" customFormat="1">
      <c r="B1260" s="262"/>
      <c r="C1260" s="263"/>
      <c r="D1260" s="231" t="s">
        <v>152</v>
      </c>
      <c r="E1260" s="264" t="s">
        <v>30</v>
      </c>
      <c r="F1260" s="265" t="s">
        <v>187</v>
      </c>
      <c r="G1260" s="263"/>
      <c r="H1260" s="266">
        <v>1633</v>
      </c>
      <c r="I1260" s="267"/>
      <c r="J1260" s="263"/>
      <c r="K1260" s="263"/>
      <c r="L1260" s="268"/>
      <c r="M1260" s="269"/>
      <c r="N1260" s="270"/>
      <c r="O1260" s="270"/>
      <c r="P1260" s="270"/>
      <c r="Q1260" s="270"/>
      <c r="R1260" s="270"/>
      <c r="S1260" s="270"/>
      <c r="T1260" s="271"/>
      <c r="AT1260" s="272" t="s">
        <v>152</v>
      </c>
      <c r="AU1260" s="272" t="s">
        <v>84</v>
      </c>
      <c r="AV1260" s="14" t="s">
        <v>150</v>
      </c>
      <c r="AW1260" s="14" t="s">
        <v>37</v>
      </c>
      <c r="AX1260" s="14" t="s">
        <v>82</v>
      </c>
      <c r="AY1260" s="272" t="s">
        <v>143</v>
      </c>
    </row>
    <row r="1261" s="1" customFormat="1" ht="25.5" customHeight="1">
      <c r="B1261" s="46"/>
      <c r="C1261" s="217" t="s">
        <v>1684</v>
      </c>
      <c r="D1261" s="217" t="s">
        <v>145</v>
      </c>
      <c r="E1261" s="218" t="s">
        <v>1685</v>
      </c>
      <c r="F1261" s="219" t="s">
        <v>1686</v>
      </c>
      <c r="G1261" s="220" t="s">
        <v>321</v>
      </c>
      <c r="H1261" s="221">
        <v>23</v>
      </c>
      <c r="I1261" s="222"/>
      <c r="J1261" s="223">
        <f>ROUND(I1261*H1261,2)</f>
        <v>0</v>
      </c>
      <c r="K1261" s="219" t="s">
        <v>30</v>
      </c>
      <c r="L1261" s="72"/>
      <c r="M1261" s="224" t="s">
        <v>30</v>
      </c>
      <c r="N1261" s="225" t="s">
        <v>45</v>
      </c>
      <c r="O1261" s="47"/>
      <c r="P1261" s="226">
        <f>O1261*H1261</f>
        <v>0</v>
      </c>
      <c r="Q1261" s="226">
        <v>0.00029</v>
      </c>
      <c r="R1261" s="226">
        <f>Q1261*H1261</f>
        <v>0.0066699999999999997</v>
      </c>
      <c r="S1261" s="226">
        <v>0</v>
      </c>
      <c r="T1261" s="227">
        <f>S1261*H1261</f>
        <v>0</v>
      </c>
      <c r="AR1261" s="24" t="s">
        <v>251</v>
      </c>
      <c r="AT1261" s="24" t="s">
        <v>145</v>
      </c>
      <c r="AU1261" s="24" t="s">
        <v>84</v>
      </c>
      <c r="AY1261" s="24" t="s">
        <v>143</v>
      </c>
      <c r="BE1261" s="228">
        <f>IF(N1261="základní",J1261,0)</f>
        <v>0</v>
      </c>
      <c r="BF1261" s="228">
        <f>IF(N1261="snížená",J1261,0)</f>
        <v>0</v>
      </c>
      <c r="BG1261" s="228">
        <f>IF(N1261="zákl. přenesená",J1261,0)</f>
        <v>0</v>
      </c>
      <c r="BH1261" s="228">
        <f>IF(N1261="sníž. přenesená",J1261,0)</f>
        <v>0</v>
      </c>
      <c r="BI1261" s="228">
        <f>IF(N1261="nulová",J1261,0)</f>
        <v>0</v>
      </c>
      <c r="BJ1261" s="24" t="s">
        <v>82</v>
      </c>
      <c r="BK1261" s="228">
        <f>ROUND(I1261*H1261,2)</f>
        <v>0</v>
      </c>
      <c r="BL1261" s="24" t="s">
        <v>251</v>
      </c>
      <c r="BM1261" s="24" t="s">
        <v>1687</v>
      </c>
    </row>
    <row r="1262" s="1" customFormat="1" ht="38.25" customHeight="1">
      <c r="B1262" s="46"/>
      <c r="C1262" s="217" t="s">
        <v>1688</v>
      </c>
      <c r="D1262" s="217" t="s">
        <v>145</v>
      </c>
      <c r="E1262" s="218" t="s">
        <v>1689</v>
      </c>
      <c r="F1262" s="219" t="s">
        <v>1690</v>
      </c>
      <c r="G1262" s="220" t="s">
        <v>198</v>
      </c>
      <c r="H1262" s="221">
        <v>5.1360000000000001</v>
      </c>
      <c r="I1262" s="222"/>
      <c r="J1262" s="223">
        <f>ROUND(I1262*H1262,2)</f>
        <v>0</v>
      </c>
      <c r="K1262" s="219" t="s">
        <v>149</v>
      </c>
      <c r="L1262" s="72"/>
      <c r="M1262" s="224" t="s">
        <v>30</v>
      </c>
      <c r="N1262" s="225" t="s">
        <v>45</v>
      </c>
      <c r="O1262" s="47"/>
      <c r="P1262" s="226">
        <f>O1262*H1262</f>
        <v>0</v>
      </c>
      <c r="Q1262" s="226">
        <v>0</v>
      </c>
      <c r="R1262" s="226">
        <f>Q1262*H1262</f>
        <v>0</v>
      </c>
      <c r="S1262" s="226">
        <v>0</v>
      </c>
      <c r="T1262" s="227">
        <f>S1262*H1262</f>
        <v>0</v>
      </c>
      <c r="AR1262" s="24" t="s">
        <v>251</v>
      </c>
      <c r="AT1262" s="24" t="s">
        <v>145</v>
      </c>
      <c r="AU1262" s="24" t="s">
        <v>84</v>
      </c>
      <c r="AY1262" s="24" t="s">
        <v>143</v>
      </c>
      <c r="BE1262" s="228">
        <f>IF(N1262="základní",J1262,0)</f>
        <v>0</v>
      </c>
      <c r="BF1262" s="228">
        <f>IF(N1262="snížená",J1262,0)</f>
        <v>0</v>
      </c>
      <c r="BG1262" s="228">
        <f>IF(N1262="zákl. přenesená",J1262,0)</f>
        <v>0</v>
      </c>
      <c r="BH1262" s="228">
        <f>IF(N1262="sníž. přenesená",J1262,0)</f>
        <v>0</v>
      </c>
      <c r="BI1262" s="228">
        <f>IF(N1262="nulová",J1262,0)</f>
        <v>0</v>
      </c>
      <c r="BJ1262" s="24" t="s">
        <v>82</v>
      </c>
      <c r="BK1262" s="228">
        <f>ROUND(I1262*H1262,2)</f>
        <v>0</v>
      </c>
      <c r="BL1262" s="24" t="s">
        <v>251</v>
      </c>
      <c r="BM1262" s="24" t="s">
        <v>1691</v>
      </c>
    </row>
    <row r="1263" s="10" customFormat="1" ht="29.88" customHeight="1">
      <c r="B1263" s="201"/>
      <c r="C1263" s="202"/>
      <c r="D1263" s="203" t="s">
        <v>73</v>
      </c>
      <c r="E1263" s="215" t="s">
        <v>1692</v>
      </c>
      <c r="F1263" s="215" t="s">
        <v>1693</v>
      </c>
      <c r="G1263" s="202"/>
      <c r="H1263" s="202"/>
      <c r="I1263" s="205"/>
      <c r="J1263" s="216">
        <f>BK1263</f>
        <v>0</v>
      </c>
      <c r="K1263" s="202"/>
      <c r="L1263" s="207"/>
      <c r="M1263" s="208"/>
      <c r="N1263" s="209"/>
      <c r="O1263" s="209"/>
      <c r="P1263" s="210">
        <f>SUM(P1264:P1508)</f>
        <v>0</v>
      </c>
      <c r="Q1263" s="209"/>
      <c r="R1263" s="210">
        <f>SUM(R1264:R1508)</f>
        <v>16.210050000000003</v>
      </c>
      <c r="S1263" s="209"/>
      <c r="T1263" s="211">
        <f>SUM(T1264:T1508)</f>
        <v>0</v>
      </c>
      <c r="AR1263" s="212" t="s">
        <v>84</v>
      </c>
      <c r="AT1263" s="213" t="s">
        <v>73</v>
      </c>
      <c r="AU1263" s="213" t="s">
        <v>82</v>
      </c>
      <c r="AY1263" s="212" t="s">
        <v>143</v>
      </c>
      <c r="BK1263" s="214">
        <f>SUM(BK1264:BK1508)</f>
        <v>0</v>
      </c>
    </row>
    <row r="1264" s="1" customFormat="1" ht="25.5" customHeight="1">
      <c r="B1264" s="46"/>
      <c r="C1264" s="217" t="s">
        <v>1694</v>
      </c>
      <c r="D1264" s="217" t="s">
        <v>145</v>
      </c>
      <c r="E1264" s="218" t="s">
        <v>1695</v>
      </c>
      <c r="F1264" s="219" t="s">
        <v>1696</v>
      </c>
      <c r="G1264" s="220" t="s">
        <v>209</v>
      </c>
      <c r="H1264" s="221">
        <v>115</v>
      </c>
      <c r="I1264" s="222"/>
      <c r="J1264" s="223">
        <f>ROUND(I1264*H1264,2)</f>
        <v>0</v>
      </c>
      <c r="K1264" s="219" t="s">
        <v>149</v>
      </c>
      <c r="L1264" s="72"/>
      <c r="M1264" s="224" t="s">
        <v>30</v>
      </c>
      <c r="N1264" s="225" t="s">
        <v>45</v>
      </c>
      <c r="O1264" s="47"/>
      <c r="P1264" s="226">
        <f>O1264*H1264</f>
        <v>0</v>
      </c>
      <c r="Q1264" s="226">
        <v>0.0060000000000000001</v>
      </c>
      <c r="R1264" s="226">
        <f>Q1264*H1264</f>
        <v>0.69000000000000006</v>
      </c>
      <c r="S1264" s="226">
        <v>0</v>
      </c>
      <c r="T1264" s="227">
        <f>S1264*H1264</f>
        <v>0</v>
      </c>
      <c r="AR1264" s="24" t="s">
        <v>251</v>
      </c>
      <c r="AT1264" s="24" t="s">
        <v>145</v>
      </c>
      <c r="AU1264" s="24" t="s">
        <v>84</v>
      </c>
      <c r="AY1264" s="24" t="s">
        <v>143</v>
      </c>
      <c r="BE1264" s="228">
        <f>IF(N1264="základní",J1264,0)</f>
        <v>0</v>
      </c>
      <c r="BF1264" s="228">
        <f>IF(N1264="snížená",J1264,0)</f>
        <v>0</v>
      </c>
      <c r="BG1264" s="228">
        <f>IF(N1264="zákl. přenesená",J1264,0)</f>
        <v>0</v>
      </c>
      <c r="BH1264" s="228">
        <f>IF(N1264="sníž. přenesená",J1264,0)</f>
        <v>0</v>
      </c>
      <c r="BI1264" s="228">
        <f>IF(N1264="nulová",J1264,0)</f>
        <v>0</v>
      </c>
      <c r="BJ1264" s="24" t="s">
        <v>82</v>
      </c>
      <c r="BK1264" s="228">
        <f>ROUND(I1264*H1264,2)</f>
        <v>0</v>
      </c>
      <c r="BL1264" s="24" t="s">
        <v>251</v>
      </c>
      <c r="BM1264" s="24" t="s">
        <v>1697</v>
      </c>
    </row>
    <row r="1265" s="11" customFormat="1">
      <c r="B1265" s="229"/>
      <c r="C1265" s="230"/>
      <c r="D1265" s="231" t="s">
        <v>152</v>
      </c>
      <c r="E1265" s="232" t="s">
        <v>30</v>
      </c>
      <c r="F1265" s="233" t="s">
        <v>1452</v>
      </c>
      <c r="G1265" s="230"/>
      <c r="H1265" s="232" t="s">
        <v>30</v>
      </c>
      <c r="I1265" s="234"/>
      <c r="J1265" s="230"/>
      <c r="K1265" s="230"/>
      <c r="L1265" s="235"/>
      <c r="M1265" s="236"/>
      <c r="N1265" s="237"/>
      <c r="O1265" s="237"/>
      <c r="P1265" s="237"/>
      <c r="Q1265" s="237"/>
      <c r="R1265" s="237"/>
      <c r="S1265" s="237"/>
      <c r="T1265" s="238"/>
      <c r="AT1265" s="239" t="s">
        <v>152</v>
      </c>
      <c r="AU1265" s="239" t="s">
        <v>84</v>
      </c>
      <c r="AV1265" s="11" t="s">
        <v>82</v>
      </c>
      <c r="AW1265" s="11" t="s">
        <v>37</v>
      </c>
      <c r="AX1265" s="11" t="s">
        <v>74</v>
      </c>
      <c r="AY1265" s="239" t="s">
        <v>143</v>
      </c>
    </row>
    <row r="1266" s="11" customFormat="1">
      <c r="B1266" s="229"/>
      <c r="C1266" s="230"/>
      <c r="D1266" s="231" t="s">
        <v>152</v>
      </c>
      <c r="E1266" s="232" t="s">
        <v>30</v>
      </c>
      <c r="F1266" s="233" t="s">
        <v>1698</v>
      </c>
      <c r="G1266" s="230"/>
      <c r="H1266" s="232" t="s">
        <v>30</v>
      </c>
      <c r="I1266" s="234"/>
      <c r="J1266" s="230"/>
      <c r="K1266" s="230"/>
      <c r="L1266" s="235"/>
      <c r="M1266" s="236"/>
      <c r="N1266" s="237"/>
      <c r="O1266" s="237"/>
      <c r="P1266" s="237"/>
      <c r="Q1266" s="237"/>
      <c r="R1266" s="237"/>
      <c r="S1266" s="237"/>
      <c r="T1266" s="238"/>
      <c r="AT1266" s="239" t="s">
        <v>152</v>
      </c>
      <c r="AU1266" s="239" t="s">
        <v>84</v>
      </c>
      <c r="AV1266" s="11" t="s">
        <v>82</v>
      </c>
      <c r="AW1266" s="11" t="s">
        <v>37</v>
      </c>
      <c r="AX1266" s="11" t="s">
        <v>74</v>
      </c>
      <c r="AY1266" s="239" t="s">
        <v>143</v>
      </c>
    </row>
    <row r="1267" s="12" customFormat="1">
      <c r="B1267" s="240"/>
      <c r="C1267" s="241"/>
      <c r="D1267" s="231" t="s">
        <v>152</v>
      </c>
      <c r="E1267" s="242" t="s">
        <v>30</v>
      </c>
      <c r="F1267" s="243" t="s">
        <v>1699</v>
      </c>
      <c r="G1267" s="241"/>
      <c r="H1267" s="244">
        <v>60</v>
      </c>
      <c r="I1267" s="245"/>
      <c r="J1267" s="241"/>
      <c r="K1267" s="241"/>
      <c r="L1267" s="246"/>
      <c r="M1267" s="247"/>
      <c r="N1267" s="248"/>
      <c r="O1267" s="248"/>
      <c r="P1267" s="248"/>
      <c r="Q1267" s="248"/>
      <c r="R1267" s="248"/>
      <c r="S1267" s="248"/>
      <c r="T1267" s="249"/>
      <c r="AT1267" s="250" t="s">
        <v>152</v>
      </c>
      <c r="AU1267" s="250" t="s">
        <v>84</v>
      </c>
      <c r="AV1267" s="12" t="s">
        <v>84</v>
      </c>
      <c r="AW1267" s="12" t="s">
        <v>37</v>
      </c>
      <c r="AX1267" s="12" t="s">
        <v>74</v>
      </c>
      <c r="AY1267" s="250" t="s">
        <v>143</v>
      </c>
    </row>
    <row r="1268" s="13" customFormat="1">
      <c r="B1268" s="251"/>
      <c r="C1268" s="252"/>
      <c r="D1268" s="231" t="s">
        <v>152</v>
      </c>
      <c r="E1268" s="253" t="s">
        <v>30</v>
      </c>
      <c r="F1268" s="254" t="s">
        <v>497</v>
      </c>
      <c r="G1268" s="252"/>
      <c r="H1268" s="255">
        <v>60</v>
      </c>
      <c r="I1268" s="256"/>
      <c r="J1268" s="252"/>
      <c r="K1268" s="252"/>
      <c r="L1268" s="257"/>
      <c r="M1268" s="258"/>
      <c r="N1268" s="259"/>
      <c r="O1268" s="259"/>
      <c r="P1268" s="259"/>
      <c r="Q1268" s="259"/>
      <c r="R1268" s="259"/>
      <c r="S1268" s="259"/>
      <c r="T1268" s="260"/>
      <c r="AT1268" s="261" t="s">
        <v>152</v>
      </c>
      <c r="AU1268" s="261" t="s">
        <v>84</v>
      </c>
      <c r="AV1268" s="13" t="s">
        <v>159</v>
      </c>
      <c r="AW1268" s="13" t="s">
        <v>37</v>
      </c>
      <c r="AX1268" s="13" t="s">
        <v>74</v>
      </c>
      <c r="AY1268" s="261" t="s">
        <v>143</v>
      </c>
    </row>
    <row r="1269" s="11" customFormat="1">
      <c r="B1269" s="229"/>
      <c r="C1269" s="230"/>
      <c r="D1269" s="231" t="s">
        <v>152</v>
      </c>
      <c r="E1269" s="232" t="s">
        <v>30</v>
      </c>
      <c r="F1269" s="233" t="s">
        <v>1700</v>
      </c>
      <c r="G1269" s="230"/>
      <c r="H1269" s="232" t="s">
        <v>30</v>
      </c>
      <c r="I1269" s="234"/>
      <c r="J1269" s="230"/>
      <c r="K1269" s="230"/>
      <c r="L1269" s="235"/>
      <c r="M1269" s="236"/>
      <c r="N1269" s="237"/>
      <c r="O1269" s="237"/>
      <c r="P1269" s="237"/>
      <c r="Q1269" s="237"/>
      <c r="R1269" s="237"/>
      <c r="S1269" s="237"/>
      <c r="T1269" s="238"/>
      <c r="AT1269" s="239" t="s">
        <v>152</v>
      </c>
      <c r="AU1269" s="239" t="s">
        <v>84</v>
      </c>
      <c r="AV1269" s="11" t="s">
        <v>82</v>
      </c>
      <c r="AW1269" s="11" t="s">
        <v>37</v>
      </c>
      <c r="AX1269" s="11" t="s">
        <v>74</v>
      </c>
      <c r="AY1269" s="239" t="s">
        <v>143</v>
      </c>
    </row>
    <row r="1270" s="11" customFormat="1">
      <c r="B1270" s="229"/>
      <c r="C1270" s="230"/>
      <c r="D1270" s="231" t="s">
        <v>152</v>
      </c>
      <c r="E1270" s="232" t="s">
        <v>30</v>
      </c>
      <c r="F1270" s="233" t="s">
        <v>1701</v>
      </c>
      <c r="G1270" s="230"/>
      <c r="H1270" s="232" t="s">
        <v>30</v>
      </c>
      <c r="I1270" s="234"/>
      <c r="J1270" s="230"/>
      <c r="K1270" s="230"/>
      <c r="L1270" s="235"/>
      <c r="M1270" s="236"/>
      <c r="N1270" s="237"/>
      <c r="O1270" s="237"/>
      <c r="P1270" s="237"/>
      <c r="Q1270" s="237"/>
      <c r="R1270" s="237"/>
      <c r="S1270" s="237"/>
      <c r="T1270" s="238"/>
      <c r="AT1270" s="239" t="s">
        <v>152</v>
      </c>
      <c r="AU1270" s="239" t="s">
        <v>84</v>
      </c>
      <c r="AV1270" s="11" t="s">
        <v>82</v>
      </c>
      <c r="AW1270" s="11" t="s">
        <v>37</v>
      </c>
      <c r="AX1270" s="11" t="s">
        <v>74</v>
      </c>
      <c r="AY1270" s="239" t="s">
        <v>143</v>
      </c>
    </row>
    <row r="1271" s="12" customFormat="1">
      <c r="B1271" s="240"/>
      <c r="C1271" s="241"/>
      <c r="D1271" s="231" t="s">
        <v>152</v>
      </c>
      <c r="E1271" s="242" t="s">
        <v>30</v>
      </c>
      <c r="F1271" s="243" t="s">
        <v>1702</v>
      </c>
      <c r="G1271" s="241"/>
      <c r="H1271" s="244">
        <v>11</v>
      </c>
      <c r="I1271" s="245"/>
      <c r="J1271" s="241"/>
      <c r="K1271" s="241"/>
      <c r="L1271" s="246"/>
      <c r="M1271" s="247"/>
      <c r="N1271" s="248"/>
      <c r="O1271" s="248"/>
      <c r="P1271" s="248"/>
      <c r="Q1271" s="248"/>
      <c r="R1271" s="248"/>
      <c r="S1271" s="248"/>
      <c r="T1271" s="249"/>
      <c r="AT1271" s="250" t="s">
        <v>152</v>
      </c>
      <c r="AU1271" s="250" t="s">
        <v>84</v>
      </c>
      <c r="AV1271" s="12" t="s">
        <v>84</v>
      </c>
      <c r="AW1271" s="12" t="s">
        <v>37</v>
      </c>
      <c r="AX1271" s="12" t="s">
        <v>74</v>
      </c>
      <c r="AY1271" s="250" t="s">
        <v>143</v>
      </c>
    </row>
    <row r="1272" s="13" customFormat="1">
      <c r="B1272" s="251"/>
      <c r="C1272" s="252"/>
      <c r="D1272" s="231" t="s">
        <v>152</v>
      </c>
      <c r="E1272" s="253" t="s">
        <v>30</v>
      </c>
      <c r="F1272" s="254" t="s">
        <v>499</v>
      </c>
      <c r="G1272" s="252"/>
      <c r="H1272" s="255">
        <v>11</v>
      </c>
      <c r="I1272" s="256"/>
      <c r="J1272" s="252"/>
      <c r="K1272" s="252"/>
      <c r="L1272" s="257"/>
      <c r="M1272" s="258"/>
      <c r="N1272" s="259"/>
      <c r="O1272" s="259"/>
      <c r="P1272" s="259"/>
      <c r="Q1272" s="259"/>
      <c r="R1272" s="259"/>
      <c r="S1272" s="259"/>
      <c r="T1272" s="260"/>
      <c r="AT1272" s="261" t="s">
        <v>152</v>
      </c>
      <c r="AU1272" s="261" t="s">
        <v>84</v>
      </c>
      <c r="AV1272" s="13" t="s">
        <v>159</v>
      </c>
      <c r="AW1272" s="13" t="s">
        <v>37</v>
      </c>
      <c r="AX1272" s="13" t="s">
        <v>74</v>
      </c>
      <c r="AY1272" s="261" t="s">
        <v>143</v>
      </c>
    </row>
    <row r="1273" s="11" customFormat="1">
      <c r="B1273" s="229"/>
      <c r="C1273" s="230"/>
      <c r="D1273" s="231" t="s">
        <v>152</v>
      </c>
      <c r="E1273" s="232" t="s">
        <v>30</v>
      </c>
      <c r="F1273" s="233" t="s">
        <v>1703</v>
      </c>
      <c r="G1273" s="230"/>
      <c r="H1273" s="232" t="s">
        <v>30</v>
      </c>
      <c r="I1273" s="234"/>
      <c r="J1273" s="230"/>
      <c r="K1273" s="230"/>
      <c r="L1273" s="235"/>
      <c r="M1273" s="236"/>
      <c r="N1273" s="237"/>
      <c r="O1273" s="237"/>
      <c r="P1273" s="237"/>
      <c r="Q1273" s="237"/>
      <c r="R1273" s="237"/>
      <c r="S1273" s="237"/>
      <c r="T1273" s="238"/>
      <c r="AT1273" s="239" t="s">
        <v>152</v>
      </c>
      <c r="AU1273" s="239" t="s">
        <v>84</v>
      </c>
      <c r="AV1273" s="11" t="s">
        <v>82</v>
      </c>
      <c r="AW1273" s="11" t="s">
        <v>37</v>
      </c>
      <c r="AX1273" s="11" t="s">
        <v>74</v>
      </c>
      <c r="AY1273" s="239" t="s">
        <v>143</v>
      </c>
    </row>
    <row r="1274" s="11" customFormat="1">
      <c r="B1274" s="229"/>
      <c r="C1274" s="230"/>
      <c r="D1274" s="231" t="s">
        <v>152</v>
      </c>
      <c r="E1274" s="232" t="s">
        <v>30</v>
      </c>
      <c r="F1274" s="233" t="s">
        <v>1704</v>
      </c>
      <c r="G1274" s="230"/>
      <c r="H1274" s="232" t="s">
        <v>30</v>
      </c>
      <c r="I1274" s="234"/>
      <c r="J1274" s="230"/>
      <c r="K1274" s="230"/>
      <c r="L1274" s="235"/>
      <c r="M1274" s="236"/>
      <c r="N1274" s="237"/>
      <c r="O1274" s="237"/>
      <c r="P1274" s="237"/>
      <c r="Q1274" s="237"/>
      <c r="R1274" s="237"/>
      <c r="S1274" s="237"/>
      <c r="T1274" s="238"/>
      <c r="AT1274" s="239" t="s">
        <v>152</v>
      </c>
      <c r="AU1274" s="239" t="s">
        <v>84</v>
      </c>
      <c r="AV1274" s="11" t="s">
        <v>82</v>
      </c>
      <c r="AW1274" s="11" t="s">
        <v>37</v>
      </c>
      <c r="AX1274" s="11" t="s">
        <v>74</v>
      </c>
      <c r="AY1274" s="239" t="s">
        <v>143</v>
      </c>
    </row>
    <row r="1275" s="12" customFormat="1">
      <c r="B1275" s="240"/>
      <c r="C1275" s="241"/>
      <c r="D1275" s="231" t="s">
        <v>152</v>
      </c>
      <c r="E1275" s="242" t="s">
        <v>30</v>
      </c>
      <c r="F1275" s="243" t="s">
        <v>1705</v>
      </c>
      <c r="G1275" s="241"/>
      <c r="H1275" s="244">
        <v>44</v>
      </c>
      <c r="I1275" s="245"/>
      <c r="J1275" s="241"/>
      <c r="K1275" s="241"/>
      <c r="L1275" s="246"/>
      <c r="M1275" s="247"/>
      <c r="N1275" s="248"/>
      <c r="O1275" s="248"/>
      <c r="P1275" s="248"/>
      <c r="Q1275" s="248"/>
      <c r="R1275" s="248"/>
      <c r="S1275" s="248"/>
      <c r="T1275" s="249"/>
      <c r="AT1275" s="250" t="s">
        <v>152</v>
      </c>
      <c r="AU1275" s="250" t="s">
        <v>84</v>
      </c>
      <c r="AV1275" s="12" t="s">
        <v>84</v>
      </c>
      <c r="AW1275" s="12" t="s">
        <v>37</v>
      </c>
      <c r="AX1275" s="12" t="s">
        <v>74</v>
      </c>
      <c r="AY1275" s="250" t="s">
        <v>143</v>
      </c>
    </row>
    <row r="1276" s="13" customFormat="1">
      <c r="B1276" s="251"/>
      <c r="C1276" s="252"/>
      <c r="D1276" s="231" t="s">
        <v>152</v>
      </c>
      <c r="E1276" s="253" t="s">
        <v>30</v>
      </c>
      <c r="F1276" s="254" t="s">
        <v>500</v>
      </c>
      <c r="G1276" s="252"/>
      <c r="H1276" s="255">
        <v>44</v>
      </c>
      <c r="I1276" s="256"/>
      <c r="J1276" s="252"/>
      <c r="K1276" s="252"/>
      <c r="L1276" s="257"/>
      <c r="M1276" s="258"/>
      <c r="N1276" s="259"/>
      <c r="O1276" s="259"/>
      <c r="P1276" s="259"/>
      <c r="Q1276" s="259"/>
      <c r="R1276" s="259"/>
      <c r="S1276" s="259"/>
      <c r="T1276" s="260"/>
      <c r="AT1276" s="261" t="s">
        <v>152</v>
      </c>
      <c r="AU1276" s="261" t="s">
        <v>84</v>
      </c>
      <c r="AV1276" s="13" t="s">
        <v>159</v>
      </c>
      <c r="AW1276" s="13" t="s">
        <v>37</v>
      </c>
      <c r="AX1276" s="13" t="s">
        <v>74</v>
      </c>
      <c r="AY1276" s="261" t="s">
        <v>143</v>
      </c>
    </row>
    <row r="1277" s="14" customFormat="1">
      <c r="B1277" s="262"/>
      <c r="C1277" s="263"/>
      <c r="D1277" s="231" t="s">
        <v>152</v>
      </c>
      <c r="E1277" s="264" t="s">
        <v>30</v>
      </c>
      <c r="F1277" s="265" t="s">
        <v>187</v>
      </c>
      <c r="G1277" s="263"/>
      <c r="H1277" s="266">
        <v>115</v>
      </c>
      <c r="I1277" s="267"/>
      <c r="J1277" s="263"/>
      <c r="K1277" s="263"/>
      <c r="L1277" s="268"/>
      <c r="M1277" s="269"/>
      <c r="N1277" s="270"/>
      <c r="O1277" s="270"/>
      <c r="P1277" s="270"/>
      <c r="Q1277" s="270"/>
      <c r="R1277" s="270"/>
      <c r="S1277" s="270"/>
      <c r="T1277" s="271"/>
      <c r="AT1277" s="272" t="s">
        <v>152</v>
      </c>
      <c r="AU1277" s="272" t="s">
        <v>84</v>
      </c>
      <c r="AV1277" s="14" t="s">
        <v>150</v>
      </c>
      <c r="AW1277" s="14" t="s">
        <v>37</v>
      </c>
      <c r="AX1277" s="14" t="s">
        <v>82</v>
      </c>
      <c r="AY1277" s="272" t="s">
        <v>143</v>
      </c>
    </row>
    <row r="1278" s="11" customFormat="1">
      <c r="B1278" s="229"/>
      <c r="C1278" s="230"/>
      <c r="D1278" s="231" t="s">
        <v>152</v>
      </c>
      <c r="E1278" s="232" t="s">
        <v>30</v>
      </c>
      <c r="F1278" s="233" t="s">
        <v>1706</v>
      </c>
      <c r="G1278" s="230"/>
      <c r="H1278" s="232" t="s">
        <v>30</v>
      </c>
      <c r="I1278" s="234"/>
      <c r="J1278" s="230"/>
      <c r="K1278" s="230"/>
      <c r="L1278" s="235"/>
      <c r="M1278" s="236"/>
      <c r="N1278" s="237"/>
      <c r="O1278" s="237"/>
      <c r="P1278" s="237"/>
      <c r="Q1278" s="237"/>
      <c r="R1278" s="237"/>
      <c r="S1278" s="237"/>
      <c r="T1278" s="238"/>
      <c r="AT1278" s="239" t="s">
        <v>152</v>
      </c>
      <c r="AU1278" s="239" t="s">
        <v>84</v>
      </c>
      <c r="AV1278" s="11" t="s">
        <v>82</v>
      </c>
      <c r="AW1278" s="11" t="s">
        <v>37</v>
      </c>
      <c r="AX1278" s="11" t="s">
        <v>74</v>
      </c>
      <c r="AY1278" s="239" t="s">
        <v>143</v>
      </c>
    </row>
    <row r="1279" s="11" customFormat="1">
      <c r="B1279" s="229"/>
      <c r="C1279" s="230"/>
      <c r="D1279" s="231" t="s">
        <v>152</v>
      </c>
      <c r="E1279" s="232" t="s">
        <v>30</v>
      </c>
      <c r="F1279" s="233" t="s">
        <v>1707</v>
      </c>
      <c r="G1279" s="230"/>
      <c r="H1279" s="232" t="s">
        <v>30</v>
      </c>
      <c r="I1279" s="234"/>
      <c r="J1279" s="230"/>
      <c r="K1279" s="230"/>
      <c r="L1279" s="235"/>
      <c r="M1279" s="236"/>
      <c r="N1279" s="237"/>
      <c r="O1279" s="237"/>
      <c r="P1279" s="237"/>
      <c r="Q1279" s="237"/>
      <c r="R1279" s="237"/>
      <c r="S1279" s="237"/>
      <c r="T1279" s="238"/>
      <c r="AT1279" s="239" t="s">
        <v>152</v>
      </c>
      <c r="AU1279" s="239" t="s">
        <v>84</v>
      </c>
      <c r="AV1279" s="11" t="s">
        <v>82</v>
      </c>
      <c r="AW1279" s="11" t="s">
        <v>37</v>
      </c>
      <c r="AX1279" s="11" t="s">
        <v>74</v>
      </c>
      <c r="AY1279" s="239" t="s">
        <v>143</v>
      </c>
    </row>
    <row r="1280" s="1" customFormat="1" ht="25.5" customHeight="1">
      <c r="B1280" s="46"/>
      <c r="C1280" s="217" t="s">
        <v>1708</v>
      </c>
      <c r="D1280" s="217" t="s">
        <v>145</v>
      </c>
      <c r="E1280" s="218" t="s">
        <v>1709</v>
      </c>
      <c r="F1280" s="219" t="s">
        <v>1710</v>
      </c>
      <c r="G1280" s="220" t="s">
        <v>209</v>
      </c>
      <c r="H1280" s="221">
        <v>55</v>
      </c>
      <c r="I1280" s="222"/>
      <c r="J1280" s="223">
        <f>ROUND(I1280*H1280,2)</f>
        <v>0</v>
      </c>
      <c r="K1280" s="219" t="s">
        <v>30</v>
      </c>
      <c r="L1280" s="72"/>
      <c r="M1280" s="224" t="s">
        <v>30</v>
      </c>
      <c r="N1280" s="225" t="s">
        <v>45</v>
      </c>
      <c r="O1280" s="47"/>
      <c r="P1280" s="226">
        <f>O1280*H1280</f>
        <v>0</v>
      </c>
      <c r="Q1280" s="226">
        <v>0.00012</v>
      </c>
      <c r="R1280" s="226">
        <f>Q1280*H1280</f>
        <v>0.0066</v>
      </c>
      <c r="S1280" s="226">
        <v>0</v>
      </c>
      <c r="T1280" s="227">
        <f>S1280*H1280</f>
        <v>0</v>
      </c>
      <c r="AR1280" s="24" t="s">
        <v>251</v>
      </c>
      <c r="AT1280" s="24" t="s">
        <v>145</v>
      </c>
      <c r="AU1280" s="24" t="s">
        <v>84</v>
      </c>
      <c r="AY1280" s="24" t="s">
        <v>143</v>
      </c>
      <c r="BE1280" s="228">
        <f>IF(N1280="základní",J1280,0)</f>
        <v>0</v>
      </c>
      <c r="BF1280" s="228">
        <f>IF(N1280="snížená",J1280,0)</f>
        <v>0</v>
      </c>
      <c r="BG1280" s="228">
        <f>IF(N1280="zákl. přenesená",J1280,0)</f>
        <v>0</v>
      </c>
      <c r="BH1280" s="228">
        <f>IF(N1280="sníž. přenesená",J1280,0)</f>
        <v>0</v>
      </c>
      <c r="BI1280" s="228">
        <f>IF(N1280="nulová",J1280,0)</f>
        <v>0</v>
      </c>
      <c r="BJ1280" s="24" t="s">
        <v>82</v>
      </c>
      <c r="BK1280" s="228">
        <f>ROUND(I1280*H1280,2)</f>
        <v>0</v>
      </c>
      <c r="BL1280" s="24" t="s">
        <v>251</v>
      </c>
      <c r="BM1280" s="24" t="s">
        <v>1711</v>
      </c>
    </row>
    <row r="1281" s="11" customFormat="1">
      <c r="B1281" s="229"/>
      <c r="C1281" s="230"/>
      <c r="D1281" s="231" t="s">
        <v>152</v>
      </c>
      <c r="E1281" s="232" t="s">
        <v>30</v>
      </c>
      <c r="F1281" s="233" t="s">
        <v>1452</v>
      </c>
      <c r="G1281" s="230"/>
      <c r="H1281" s="232" t="s">
        <v>30</v>
      </c>
      <c r="I1281" s="234"/>
      <c r="J1281" s="230"/>
      <c r="K1281" s="230"/>
      <c r="L1281" s="235"/>
      <c r="M1281" s="236"/>
      <c r="N1281" s="237"/>
      <c r="O1281" s="237"/>
      <c r="P1281" s="237"/>
      <c r="Q1281" s="237"/>
      <c r="R1281" s="237"/>
      <c r="S1281" s="237"/>
      <c r="T1281" s="238"/>
      <c r="AT1281" s="239" t="s">
        <v>152</v>
      </c>
      <c r="AU1281" s="239" t="s">
        <v>84</v>
      </c>
      <c r="AV1281" s="11" t="s">
        <v>82</v>
      </c>
      <c r="AW1281" s="11" t="s">
        <v>37</v>
      </c>
      <c r="AX1281" s="11" t="s">
        <v>74</v>
      </c>
      <c r="AY1281" s="239" t="s">
        <v>143</v>
      </c>
    </row>
    <row r="1282" s="11" customFormat="1">
      <c r="B1282" s="229"/>
      <c r="C1282" s="230"/>
      <c r="D1282" s="231" t="s">
        <v>152</v>
      </c>
      <c r="E1282" s="232" t="s">
        <v>30</v>
      </c>
      <c r="F1282" s="233" t="s">
        <v>1700</v>
      </c>
      <c r="G1282" s="230"/>
      <c r="H1282" s="232" t="s">
        <v>30</v>
      </c>
      <c r="I1282" s="234"/>
      <c r="J1282" s="230"/>
      <c r="K1282" s="230"/>
      <c r="L1282" s="235"/>
      <c r="M1282" s="236"/>
      <c r="N1282" s="237"/>
      <c r="O1282" s="237"/>
      <c r="P1282" s="237"/>
      <c r="Q1282" s="237"/>
      <c r="R1282" s="237"/>
      <c r="S1282" s="237"/>
      <c r="T1282" s="238"/>
      <c r="AT1282" s="239" t="s">
        <v>152</v>
      </c>
      <c r="AU1282" s="239" t="s">
        <v>84</v>
      </c>
      <c r="AV1282" s="11" t="s">
        <v>82</v>
      </c>
      <c r="AW1282" s="11" t="s">
        <v>37</v>
      </c>
      <c r="AX1282" s="11" t="s">
        <v>74</v>
      </c>
      <c r="AY1282" s="239" t="s">
        <v>143</v>
      </c>
    </row>
    <row r="1283" s="11" customFormat="1">
      <c r="B1283" s="229"/>
      <c r="C1283" s="230"/>
      <c r="D1283" s="231" t="s">
        <v>152</v>
      </c>
      <c r="E1283" s="232" t="s">
        <v>30</v>
      </c>
      <c r="F1283" s="233" t="s">
        <v>1701</v>
      </c>
      <c r="G1283" s="230"/>
      <c r="H1283" s="232" t="s">
        <v>30</v>
      </c>
      <c r="I1283" s="234"/>
      <c r="J1283" s="230"/>
      <c r="K1283" s="230"/>
      <c r="L1283" s="235"/>
      <c r="M1283" s="236"/>
      <c r="N1283" s="237"/>
      <c r="O1283" s="237"/>
      <c r="P1283" s="237"/>
      <c r="Q1283" s="237"/>
      <c r="R1283" s="237"/>
      <c r="S1283" s="237"/>
      <c r="T1283" s="238"/>
      <c r="AT1283" s="239" t="s">
        <v>152</v>
      </c>
      <c r="AU1283" s="239" t="s">
        <v>84</v>
      </c>
      <c r="AV1283" s="11" t="s">
        <v>82</v>
      </c>
      <c r="AW1283" s="11" t="s">
        <v>37</v>
      </c>
      <c r="AX1283" s="11" t="s">
        <v>74</v>
      </c>
      <c r="AY1283" s="239" t="s">
        <v>143</v>
      </c>
    </row>
    <row r="1284" s="12" customFormat="1">
      <c r="B1284" s="240"/>
      <c r="C1284" s="241"/>
      <c r="D1284" s="231" t="s">
        <v>152</v>
      </c>
      <c r="E1284" s="242" t="s">
        <v>30</v>
      </c>
      <c r="F1284" s="243" t="s">
        <v>1702</v>
      </c>
      <c r="G1284" s="241"/>
      <c r="H1284" s="244">
        <v>11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AT1284" s="250" t="s">
        <v>152</v>
      </c>
      <c r="AU1284" s="250" t="s">
        <v>84</v>
      </c>
      <c r="AV1284" s="12" t="s">
        <v>84</v>
      </c>
      <c r="AW1284" s="12" t="s">
        <v>37</v>
      </c>
      <c r="AX1284" s="12" t="s">
        <v>74</v>
      </c>
      <c r="AY1284" s="250" t="s">
        <v>143</v>
      </c>
    </row>
    <row r="1285" s="13" customFormat="1">
      <c r="B1285" s="251"/>
      <c r="C1285" s="252"/>
      <c r="D1285" s="231" t="s">
        <v>152</v>
      </c>
      <c r="E1285" s="253" t="s">
        <v>30</v>
      </c>
      <c r="F1285" s="254" t="s">
        <v>497</v>
      </c>
      <c r="G1285" s="252"/>
      <c r="H1285" s="255">
        <v>11</v>
      </c>
      <c r="I1285" s="256"/>
      <c r="J1285" s="252"/>
      <c r="K1285" s="252"/>
      <c r="L1285" s="257"/>
      <c r="M1285" s="258"/>
      <c r="N1285" s="259"/>
      <c r="O1285" s="259"/>
      <c r="P1285" s="259"/>
      <c r="Q1285" s="259"/>
      <c r="R1285" s="259"/>
      <c r="S1285" s="259"/>
      <c r="T1285" s="260"/>
      <c r="AT1285" s="261" t="s">
        <v>152</v>
      </c>
      <c r="AU1285" s="261" t="s">
        <v>84</v>
      </c>
      <c r="AV1285" s="13" t="s">
        <v>159</v>
      </c>
      <c r="AW1285" s="13" t="s">
        <v>37</v>
      </c>
      <c r="AX1285" s="13" t="s">
        <v>74</v>
      </c>
      <c r="AY1285" s="261" t="s">
        <v>143</v>
      </c>
    </row>
    <row r="1286" s="11" customFormat="1">
      <c r="B1286" s="229"/>
      <c r="C1286" s="230"/>
      <c r="D1286" s="231" t="s">
        <v>152</v>
      </c>
      <c r="E1286" s="232" t="s">
        <v>30</v>
      </c>
      <c r="F1286" s="233" t="s">
        <v>1703</v>
      </c>
      <c r="G1286" s="230"/>
      <c r="H1286" s="232" t="s">
        <v>30</v>
      </c>
      <c r="I1286" s="234"/>
      <c r="J1286" s="230"/>
      <c r="K1286" s="230"/>
      <c r="L1286" s="235"/>
      <c r="M1286" s="236"/>
      <c r="N1286" s="237"/>
      <c r="O1286" s="237"/>
      <c r="P1286" s="237"/>
      <c r="Q1286" s="237"/>
      <c r="R1286" s="237"/>
      <c r="S1286" s="237"/>
      <c r="T1286" s="238"/>
      <c r="AT1286" s="239" t="s">
        <v>152</v>
      </c>
      <c r="AU1286" s="239" t="s">
        <v>84</v>
      </c>
      <c r="AV1286" s="11" t="s">
        <v>82</v>
      </c>
      <c r="AW1286" s="11" t="s">
        <v>37</v>
      </c>
      <c r="AX1286" s="11" t="s">
        <v>74</v>
      </c>
      <c r="AY1286" s="239" t="s">
        <v>143</v>
      </c>
    </row>
    <row r="1287" s="11" customFormat="1">
      <c r="B1287" s="229"/>
      <c r="C1287" s="230"/>
      <c r="D1287" s="231" t="s">
        <v>152</v>
      </c>
      <c r="E1287" s="232" t="s">
        <v>30</v>
      </c>
      <c r="F1287" s="233" t="s">
        <v>1704</v>
      </c>
      <c r="G1287" s="230"/>
      <c r="H1287" s="232" t="s">
        <v>30</v>
      </c>
      <c r="I1287" s="234"/>
      <c r="J1287" s="230"/>
      <c r="K1287" s="230"/>
      <c r="L1287" s="235"/>
      <c r="M1287" s="236"/>
      <c r="N1287" s="237"/>
      <c r="O1287" s="237"/>
      <c r="P1287" s="237"/>
      <c r="Q1287" s="237"/>
      <c r="R1287" s="237"/>
      <c r="S1287" s="237"/>
      <c r="T1287" s="238"/>
      <c r="AT1287" s="239" t="s">
        <v>152</v>
      </c>
      <c r="AU1287" s="239" t="s">
        <v>84</v>
      </c>
      <c r="AV1287" s="11" t="s">
        <v>82</v>
      </c>
      <c r="AW1287" s="11" t="s">
        <v>37</v>
      </c>
      <c r="AX1287" s="11" t="s">
        <v>74</v>
      </c>
      <c r="AY1287" s="239" t="s">
        <v>143</v>
      </c>
    </row>
    <row r="1288" s="12" customFormat="1">
      <c r="B1288" s="240"/>
      <c r="C1288" s="241"/>
      <c r="D1288" s="231" t="s">
        <v>152</v>
      </c>
      <c r="E1288" s="242" t="s">
        <v>30</v>
      </c>
      <c r="F1288" s="243" t="s">
        <v>1705</v>
      </c>
      <c r="G1288" s="241"/>
      <c r="H1288" s="244">
        <v>44</v>
      </c>
      <c r="I1288" s="245"/>
      <c r="J1288" s="241"/>
      <c r="K1288" s="241"/>
      <c r="L1288" s="246"/>
      <c r="M1288" s="247"/>
      <c r="N1288" s="248"/>
      <c r="O1288" s="248"/>
      <c r="P1288" s="248"/>
      <c r="Q1288" s="248"/>
      <c r="R1288" s="248"/>
      <c r="S1288" s="248"/>
      <c r="T1288" s="249"/>
      <c r="AT1288" s="250" t="s">
        <v>152</v>
      </c>
      <c r="AU1288" s="250" t="s">
        <v>84</v>
      </c>
      <c r="AV1288" s="12" t="s">
        <v>84</v>
      </c>
      <c r="AW1288" s="12" t="s">
        <v>37</v>
      </c>
      <c r="AX1288" s="12" t="s">
        <v>74</v>
      </c>
      <c r="AY1288" s="250" t="s">
        <v>143</v>
      </c>
    </row>
    <row r="1289" s="13" customFormat="1">
      <c r="B1289" s="251"/>
      <c r="C1289" s="252"/>
      <c r="D1289" s="231" t="s">
        <v>152</v>
      </c>
      <c r="E1289" s="253" t="s">
        <v>30</v>
      </c>
      <c r="F1289" s="254" t="s">
        <v>499</v>
      </c>
      <c r="G1289" s="252"/>
      <c r="H1289" s="255">
        <v>44</v>
      </c>
      <c r="I1289" s="256"/>
      <c r="J1289" s="252"/>
      <c r="K1289" s="252"/>
      <c r="L1289" s="257"/>
      <c r="M1289" s="258"/>
      <c r="N1289" s="259"/>
      <c r="O1289" s="259"/>
      <c r="P1289" s="259"/>
      <c r="Q1289" s="259"/>
      <c r="R1289" s="259"/>
      <c r="S1289" s="259"/>
      <c r="T1289" s="260"/>
      <c r="AT1289" s="261" t="s">
        <v>152</v>
      </c>
      <c r="AU1289" s="261" t="s">
        <v>84</v>
      </c>
      <c r="AV1289" s="13" t="s">
        <v>159</v>
      </c>
      <c r="AW1289" s="13" t="s">
        <v>37</v>
      </c>
      <c r="AX1289" s="13" t="s">
        <v>74</v>
      </c>
      <c r="AY1289" s="261" t="s">
        <v>143</v>
      </c>
    </row>
    <row r="1290" s="14" customFormat="1">
      <c r="B1290" s="262"/>
      <c r="C1290" s="263"/>
      <c r="D1290" s="231" t="s">
        <v>152</v>
      </c>
      <c r="E1290" s="264" t="s">
        <v>30</v>
      </c>
      <c r="F1290" s="265" t="s">
        <v>187</v>
      </c>
      <c r="G1290" s="263"/>
      <c r="H1290" s="266">
        <v>55</v>
      </c>
      <c r="I1290" s="267"/>
      <c r="J1290" s="263"/>
      <c r="K1290" s="263"/>
      <c r="L1290" s="268"/>
      <c r="M1290" s="269"/>
      <c r="N1290" s="270"/>
      <c r="O1290" s="270"/>
      <c r="P1290" s="270"/>
      <c r="Q1290" s="270"/>
      <c r="R1290" s="270"/>
      <c r="S1290" s="270"/>
      <c r="T1290" s="271"/>
      <c r="AT1290" s="272" t="s">
        <v>152</v>
      </c>
      <c r="AU1290" s="272" t="s">
        <v>84</v>
      </c>
      <c r="AV1290" s="14" t="s">
        <v>150</v>
      </c>
      <c r="AW1290" s="14" t="s">
        <v>37</v>
      </c>
      <c r="AX1290" s="14" t="s">
        <v>82</v>
      </c>
      <c r="AY1290" s="272" t="s">
        <v>143</v>
      </c>
    </row>
    <row r="1291" s="1" customFormat="1" ht="16.5" customHeight="1">
      <c r="B1291" s="46"/>
      <c r="C1291" s="273" t="s">
        <v>1712</v>
      </c>
      <c r="D1291" s="273" t="s">
        <v>195</v>
      </c>
      <c r="E1291" s="274" t="s">
        <v>560</v>
      </c>
      <c r="F1291" s="275" t="s">
        <v>561</v>
      </c>
      <c r="G1291" s="276" t="s">
        <v>209</v>
      </c>
      <c r="H1291" s="277">
        <v>151</v>
      </c>
      <c r="I1291" s="278"/>
      <c r="J1291" s="279">
        <f>ROUND(I1291*H1291,2)</f>
        <v>0</v>
      </c>
      <c r="K1291" s="275" t="s">
        <v>149</v>
      </c>
      <c r="L1291" s="280"/>
      <c r="M1291" s="281" t="s">
        <v>30</v>
      </c>
      <c r="N1291" s="282" t="s">
        <v>45</v>
      </c>
      <c r="O1291" s="47"/>
      <c r="P1291" s="226">
        <f>O1291*H1291</f>
        <v>0</v>
      </c>
      <c r="Q1291" s="226">
        <v>0.0041000000000000003</v>
      </c>
      <c r="R1291" s="226">
        <f>Q1291*H1291</f>
        <v>0.61910000000000009</v>
      </c>
      <c r="S1291" s="226">
        <v>0</v>
      </c>
      <c r="T1291" s="227">
        <f>S1291*H1291</f>
        <v>0</v>
      </c>
      <c r="AR1291" s="24" t="s">
        <v>363</v>
      </c>
      <c r="AT1291" s="24" t="s">
        <v>195</v>
      </c>
      <c r="AU1291" s="24" t="s">
        <v>84</v>
      </c>
      <c r="AY1291" s="24" t="s">
        <v>143</v>
      </c>
      <c r="BE1291" s="228">
        <f>IF(N1291="základní",J1291,0)</f>
        <v>0</v>
      </c>
      <c r="BF1291" s="228">
        <f>IF(N1291="snížená",J1291,0)</f>
        <v>0</v>
      </c>
      <c r="BG1291" s="228">
        <f>IF(N1291="zákl. přenesená",J1291,0)</f>
        <v>0</v>
      </c>
      <c r="BH1291" s="228">
        <f>IF(N1291="sníž. přenesená",J1291,0)</f>
        <v>0</v>
      </c>
      <c r="BI1291" s="228">
        <f>IF(N1291="nulová",J1291,0)</f>
        <v>0</v>
      </c>
      <c r="BJ1291" s="24" t="s">
        <v>82</v>
      </c>
      <c r="BK1291" s="228">
        <f>ROUND(I1291*H1291,2)</f>
        <v>0</v>
      </c>
      <c r="BL1291" s="24" t="s">
        <v>251</v>
      </c>
      <c r="BM1291" s="24" t="s">
        <v>1713</v>
      </c>
    </row>
    <row r="1292" s="11" customFormat="1">
      <c r="B1292" s="229"/>
      <c r="C1292" s="230"/>
      <c r="D1292" s="231" t="s">
        <v>152</v>
      </c>
      <c r="E1292" s="232" t="s">
        <v>30</v>
      </c>
      <c r="F1292" s="233" t="s">
        <v>529</v>
      </c>
      <c r="G1292" s="230"/>
      <c r="H1292" s="232" t="s">
        <v>30</v>
      </c>
      <c r="I1292" s="234"/>
      <c r="J1292" s="230"/>
      <c r="K1292" s="230"/>
      <c r="L1292" s="235"/>
      <c r="M1292" s="236"/>
      <c r="N1292" s="237"/>
      <c r="O1292" s="237"/>
      <c r="P1292" s="237"/>
      <c r="Q1292" s="237"/>
      <c r="R1292" s="237"/>
      <c r="S1292" s="237"/>
      <c r="T1292" s="238"/>
      <c r="AT1292" s="239" t="s">
        <v>152</v>
      </c>
      <c r="AU1292" s="239" t="s">
        <v>84</v>
      </c>
      <c r="AV1292" s="11" t="s">
        <v>82</v>
      </c>
      <c r="AW1292" s="11" t="s">
        <v>37</v>
      </c>
      <c r="AX1292" s="11" t="s">
        <v>74</v>
      </c>
      <c r="AY1292" s="239" t="s">
        <v>143</v>
      </c>
    </row>
    <row r="1293" s="11" customFormat="1">
      <c r="B1293" s="229"/>
      <c r="C1293" s="230"/>
      <c r="D1293" s="231" t="s">
        <v>152</v>
      </c>
      <c r="E1293" s="232" t="s">
        <v>30</v>
      </c>
      <c r="F1293" s="233" t="s">
        <v>1714</v>
      </c>
      <c r="G1293" s="230"/>
      <c r="H1293" s="232" t="s">
        <v>30</v>
      </c>
      <c r="I1293" s="234"/>
      <c r="J1293" s="230"/>
      <c r="K1293" s="230"/>
      <c r="L1293" s="235"/>
      <c r="M1293" s="236"/>
      <c r="N1293" s="237"/>
      <c r="O1293" s="237"/>
      <c r="P1293" s="237"/>
      <c r="Q1293" s="237"/>
      <c r="R1293" s="237"/>
      <c r="S1293" s="237"/>
      <c r="T1293" s="238"/>
      <c r="AT1293" s="239" t="s">
        <v>152</v>
      </c>
      <c r="AU1293" s="239" t="s">
        <v>84</v>
      </c>
      <c r="AV1293" s="11" t="s">
        <v>82</v>
      </c>
      <c r="AW1293" s="11" t="s">
        <v>37</v>
      </c>
      <c r="AX1293" s="11" t="s">
        <v>74</v>
      </c>
      <c r="AY1293" s="239" t="s">
        <v>143</v>
      </c>
    </row>
    <row r="1294" s="12" customFormat="1">
      <c r="B1294" s="240"/>
      <c r="C1294" s="241"/>
      <c r="D1294" s="231" t="s">
        <v>152</v>
      </c>
      <c r="E1294" s="242" t="s">
        <v>30</v>
      </c>
      <c r="F1294" s="243" t="s">
        <v>1715</v>
      </c>
      <c r="G1294" s="241"/>
      <c r="H1294" s="244">
        <v>106.08</v>
      </c>
      <c r="I1294" s="245"/>
      <c r="J1294" s="241"/>
      <c r="K1294" s="241"/>
      <c r="L1294" s="246"/>
      <c r="M1294" s="247"/>
      <c r="N1294" s="248"/>
      <c r="O1294" s="248"/>
      <c r="P1294" s="248"/>
      <c r="Q1294" s="248"/>
      <c r="R1294" s="248"/>
      <c r="S1294" s="248"/>
      <c r="T1294" s="249"/>
      <c r="AT1294" s="250" t="s">
        <v>152</v>
      </c>
      <c r="AU1294" s="250" t="s">
        <v>84</v>
      </c>
      <c r="AV1294" s="12" t="s">
        <v>84</v>
      </c>
      <c r="AW1294" s="12" t="s">
        <v>37</v>
      </c>
      <c r="AX1294" s="12" t="s">
        <v>74</v>
      </c>
      <c r="AY1294" s="250" t="s">
        <v>143</v>
      </c>
    </row>
    <row r="1295" s="11" customFormat="1">
      <c r="B1295" s="229"/>
      <c r="C1295" s="230"/>
      <c r="D1295" s="231" t="s">
        <v>152</v>
      </c>
      <c r="E1295" s="232" t="s">
        <v>30</v>
      </c>
      <c r="F1295" s="233" t="s">
        <v>1716</v>
      </c>
      <c r="G1295" s="230"/>
      <c r="H1295" s="232" t="s">
        <v>30</v>
      </c>
      <c r="I1295" s="234"/>
      <c r="J1295" s="230"/>
      <c r="K1295" s="230"/>
      <c r="L1295" s="235"/>
      <c r="M1295" s="236"/>
      <c r="N1295" s="237"/>
      <c r="O1295" s="237"/>
      <c r="P1295" s="237"/>
      <c r="Q1295" s="237"/>
      <c r="R1295" s="237"/>
      <c r="S1295" s="237"/>
      <c r="T1295" s="238"/>
      <c r="AT1295" s="239" t="s">
        <v>152</v>
      </c>
      <c r="AU1295" s="239" t="s">
        <v>84</v>
      </c>
      <c r="AV1295" s="11" t="s">
        <v>82</v>
      </c>
      <c r="AW1295" s="11" t="s">
        <v>37</v>
      </c>
      <c r="AX1295" s="11" t="s">
        <v>74</v>
      </c>
      <c r="AY1295" s="239" t="s">
        <v>143</v>
      </c>
    </row>
    <row r="1296" s="12" customFormat="1">
      <c r="B1296" s="240"/>
      <c r="C1296" s="241"/>
      <c r="D1296" s="231" t="s">
        <v>152</v>
      </c>
      <c r="E1296" s="242" t="s">
        <v>30</v>
      </c>
      <c r="F1296" s="243" t="s">
        <v>1717</v>
      </c>
      <c r="G1296" s="241"/>
      <c r="H1296" s="244">
        <v>44.920000000000002</v>
      </c>
      <c r="I1296" s="245"/>
      <c r="J1296" s="241"/>
      <c r="K1296" s="241"/>
      <c r="L1296" s="246"/>
      <c r="M1296" s="247"/>
      <c r="N1296" s="248"/>
      <c r="O1296" s="248"/>
      <c r="P1296" s="248"/>
      <c r="Q1296" s="248"/>
      <c r="R1296" s="248"/>
      <c r="S1296" s="248"/>
      <c r="T1296" s="249"/>
      <c r="AT1296" s="250" t="s">
        <v>152</v>
      </c>
      <c r="AU1296" s="250" t="s">
        <v>84</v>
      </c>
      <c r="AV1296" s="12" t="s">
        <v>84</v>
      </c>
      <c r="AW1296" s="12" t="s">
        <v>37</v>
      </c>
      <c r="AX1296" s="12" t="s">
        <v>74</v>
      </c>
      <c r="AY1296" s="250" t="s">
        <v>143</v>
      </c>
    </row>
    <row r="1297" s="14" customFormat="1">
      <c r="B1297" s="262"/>
      <c r="C1297" s="263"/>
      <c r="D1297" s="231" t="s">
        <v>152</v>
      </c>
      <c r="E1297" s="264" t="s">
        <v>30</v>
      </c>
      <c r="F1297" s="265" t="s">
        <v>187</v>
      </c>
      <c r="G1297" s="263"/>
      <c r="H1297" s="266">
        <v>151</v>
      </c>
      <c r="I1297" s="267"/>
      <c r="J1297" s="263"/>
      <c r="K1297" s="263"/>
      <c r="L1297" s="268"/>
      <c r="M1297" s="269"/>
      <c r="N1297" s="270"/>
      <c r="O1297" s="270"/>
      <c r="P1297" s="270"/>
      <c r="Q1297" s="270"/>
      <c r="R1297" s="270"/>
      <c r="S1297" s="270"/>
      <c r="T1297" s="271"/>
      <c r="AT1297" s="272" t="s">
        <v>152</v>
      </c>
      <c r="AU1297" s="272" t="s">
        <v>84</v>
      </c>
      <c r="AV1297" s="14" t="s">
        <v>150</v>
      </c>
      <c r="AW1297" s="14" t="s">
        <v>37</v>
      </c>
      <c r="AX1297" s="14" t="s">
        <v>82</v>
      </c>
      <c r="AY1297" s="272" t="s">
        <v>143</v>
      </c>
    </row>
    <row r="1298" s="1" customFormat="1" ht="16.5" customHeight="1">
      <c r="B1298" s="46"/>
      <c r="C1298" s="273" t="s">
        <v>1718</v>
      </c>
      <c r="D1298" s="273" t="s">
        <v>195</v>
      </c>
      <c r="E1298" s="274" t="s">
        <v>568</v>
      </c>
      <c r="F1298" s="275" t="s">
        <v>569</v>
      </c>
      <c r="G1298" s="276" t="s">
        <v>209</v>
      </c>
      <c r="H1298" s="277">
        <v>12</v>
      </c>
      <c r="I1298" s="278"/>
      <c r="J1298" s="279">
        <f>ROUND(I1298*H1298,2)</f>
        <v>0</v>
      </c>
      <c r="K1298" s="275" t="s">
        <v>149</v>
      </c>
      <c r="L1298" s="280"/>
      <c r="M1298" s="281" t="s">
        <v>30</v>
      </c>
      <c r="N1298" s="282" t="s">
        <v>45</v>
      </c>
      <c r="O1298" s="47"/>
      <c r="P1298" s="226">
        <f>O1298*H1298</f>
        <v>0</v>
      </c>
      <c r="Q1298" s="226">
        <v>0.0030000000000000001</v>
      </c>
      <c r="R1298" s="226">
        <f>Q1298*H1298</f>
        <v>0.036000000000000004</v>
      </c>
      <c r="S1298" s="226">
        <v>0</v>
      </c>
      <c r="T1298" s="227">
        <f>S1298*H1298</f>
        <v>0</v>
      </c>
      <c r="AR1298" s="24" t="s">
        <v>363</v>
      </c>
      <c r="AT1298" s="24" t="s">
        <v>195</v>
      </c>
      <c r="AU1298" s="24" t="s">
        <v>84</v>
      </c>
      <c r="AY1298" s="24" t="s">
        <v>143</v>
      </c>
      <c r="BE1298" s="228">
        <f>IF(N1298="základní",J1298,0)</f>
        <v>0</v>
      </c>
      <c r="BF1298" s="228">
        <f>IF(N1298="snížená",J1298,0)</f>
        <v>0</v>
      </c>
      <c r="BG1298" s="228">
        <f>IF(N1298="zákl. přenesená",J1298,0)</f>
        <v>0</v>
      </c>
      <c r="BH1298" s="228">
        <f>IF(N1298="sníž. přenesená",J1298,0)</f>
        <v>0</v>
      </c>
      <c r="BI1298" s="228">
        <f>IF(N1298="nulová",J1298,0)</f>
        <v>0</v>
      </c>
      <c r="BJ1298" s="24" t="s">
        <v>82</v>
      </c>
      <c r="BK1298" s="228">
        <f>ROUND(I1298*H1298,2)</f>
        <v>0</v>
      </c>
      <c r="BL1298" s="24" t="s">
        <v>251</v>
      </c>
      <c r="BM1298" s="24" t="s">
        <v>1719</v>
      </c>
    </row>
    <row r="1299" s="11" customFormat="1">
      <c r="B1299" s="229"/>
      <c r="C1299" s="230"/>
      <c r="D1299" s="231" t="s">
        <v>152</v>
      </c>
      <c r="E1299" s="232" t="s">
        <v>30</v>
      </c>
      <c r="F1299" s="233" t="s">
        <v>529</v>
      </c>
      <c r="G1299" s="230"/>
      <c r="H1299" s="232" t="s">
        <v>30</v>
      </c>
      <c r="I1299" s="234"/>
      <c r="J1299" s="230"/>
      <c r="K1299" s="230"/>
      <c r="L1299" s="235"/>
      <c r="M1299" s="236"/>
      <c r="N1299" s="237"/>
      <c r="O1299" s="237"/>
      <c r="P1299" s="237"/>
      <c r="Q1299" s="237"/>
      <c r="R1299" s="237"/>
      <c r="S1299" s="237"/>
      <c r="T1299" s="238"/>
      <c r="AT1299" s="239" t="s">
        <v>152</v>
      </c>
      <c r="AU1299" s="239" t="s">
        <v>84</v>
      </c>
      <c r="AV1299" s="11" t="s">
        <v>82</v>
      </c>
      <c r="AW1299" s="11" t="s">
        <v>37</v>
      </c>
      <c r="AX1299" s="11" t="s">
        <v>74</v>
      </c>
      <c r="AY1299" s="239" t="s">
        <v>143</v>
      </c>
    </row>
    <row r="1300" s="11" customFormat="1">
      <c r="B1300" s="229"/>
      <c r="C1300" s="230"/>
      <c r="D1300" s="231" t="s">
        <v>152</v>
      </c>
      <c r="E1300" s="232" t="s">
        <v>30</v>
      </c>
      <c r="F1300" s="233" t="s">
        <v>1720</v>
      </c>
      <c r="G1300" s="230"/>
      <c r="H1300" s="232" t="s">
        <v>30</v>
      </c>
      <c r="I1300" s="234"/>
      <c r="J1300" s="230"/>
      <c r="K1300" s="230"/>
      <c r="L1300" s="235"/>
      <c r="M1300" s="236"/>
      <c r="N1300" s="237"/>
      <c r="O1300" s="237"/>
      <c r="P1300" s="237"/>
      <c r="Q1300" s="237"/>
      <c r="R1300" s="237"/>
      <c r="S1300" s="237"/>
      <c r="T1300" s="238"/>
      <c r="AT1300" s="239" t="s">
        <v>152</v>
      </c>
      <c r="AU1300" s="239" t="s">
        <v>84</v>
      </c>
      <c r="AV1300" s="11" t="s">
        <v>82</v>
      </c>
      <c r="AW1300" s="11" t="s">
        <v>37</v>
      </c>
      <c r="AX1300" s="11" t="s">
        <v>74</v>
      </c>
      <c r="AY1300" s="239" t="s">
        <v>143</v>
      </c>
    </row>
    <row r="1301" s="12" customFormat="1">
      <c r="B1301" s="240"/>
      <c r="C1301" s="241"/>
      <c r="D1301" s="231" t="s">
        <v>152</v>
      </c>
      <c r="E1301" s="242" t="s">
        <v>30</v>
      </c>
      <c r="F1301" s="243" t="s">
        <v>1721</v>
      </c>
      <c r="G1301" s="241"/>
      <c r="H1301" s="244">
        <v>12</v>
      </c>
      <c r="I1301" s="245"/>
      <c r="J1301" s="241"/>
      <c r="K1301" s="241"/>
      <c r="L1301" s="246"/>
      <c r="M1301" s="247"/>
      <c r="N1301" s="248"/>
      <c r="O1301" s="248"/>
      <c r="P1301" s="248"/>
      <c r="Q1301" s="248"/>
      <c r="R1301" s="248"/>
      <c r="S1301" s="248"/>
      <c r="T1301" s="249"/>
      <c r="AT1301" s="250" t="s">
        <v>152</v>
      </c>
      <c r="AU1301" s="250" t="s">
        <v>84</v>
      </c>
      <c r="AV1301" s="12" t="s">
        <v>84</v>
      </c>
      <c r="AW1301" s="12" t="s">
        <v>37</v>
      </c>
      <c r="AX1301" s="12" t="s">
        <v>82</v>
      </c>
      <c r="AY1301" s="250" t="s">
        <v>143</v>
      </c>
    </row>
    <row r="1302" s="1" customFormat="1" ht="16.5" customHeight="1">
      <c r="B1302" s="46"/>
      <c r="C1302" s="273" t="s">
        <v>1722</v>
      </c>
      <c r="D1302" s="273" t="s">
        <v>195</v>
      </c>
      <c r="E1302" s="274" t="s">
        <v>574</v>
      </c>
      <c r="F1302" s="275" t="s">
        <v>575</v>
      </c>
      <c r="G1302" s="276" t="s">
        <v>209</v>
      </c>
      <c r="H1302" s="277">
        <v>12</v>
      </c>
      <c r="I1302" s="278"/>
      <c r="J1302" s="279">
        <f>ROUND(I1302*H1302,2)</f>
        <v>0</v>
      </c>
      <c r="K1302" s="275" t="s">
        <v>149</v>
      </c>
      <c r="L1302" s="280"/>
      <c r="M1302" s="281" t="s">
        <v>30</v>
      </c>
      <c r="N1302" s="282" t="s">
        <v>45</v>
      </c>
      <c r="O1302" s="47"/>
      <c r="P1302" s="226">
        <f>O1302*H1302</f>
        <v>0</v>
      </c>
      <c r="Q1302" s="226">
        <v>0.0035999999999999999</v>
      </c>
      <c r="R1302" s="226">
        <f>Q1302*H1302</f>
        <v>0.043200000000000002</v>
      </c>
      <c r="S1302" s="226">
        <v>0</v>
      </c>
      <c r="T1302" s="227">
        <f>S1302*H1302</f>
        <v>0</v>
      </c>
      <c r="AR1302" s="24" t="s">
        <v>363</v>
      </c>
      <c r="AT1302" s="24" t="s">
        <v>195</v>
      </c>
      <c r="AU1302" s="24" t="s">
        <v>84</v>
      </c>
      <c r="AY1302" s="24" t="s">
        <v>143</v>
      </c>
      <c r="BE1302" s="228">
        <f>IF(N1302="základní",J1302,0)</f>
        <v>0</v>
      </c>
      <c r="BF1302" s="228">
        <f>IF(N1302="snížená",J1302,0)</f>
        <v>0</v>
      </c>
      <c r="BG1302" s="228">
        <f>IF(N1302="zákl. přenesená",J1302,0)</f>
        <v>0</v>
      </c>
      <c r="BH1302" s="228">
        <f>IF(N1302="sníž. přenesená",J1302,0)</f>
        <v>0</v>
      </c>
      <c r="BI1302" s="228">
        <f>IF(N1302="nulová",J1302,0)</f>
        <v>0</v>
      </c>
      <c r="BJ1302" s="24" t="s">
        <v>82</v>
      </c>
      <c r="BK1302" s="228">
        <f>ROUND(I1302*H1302,2)</f>
        <v>0</v>
      </c>
      <c r="BL1302" s="24" t="s">
        <v>251</v>
      </c>
      <c r="BM1302" s="24" t="s">
        <v>1723</v>
      </c>
    </row>
    <row r="1303" s="11" customFormat="1">
      <c r="B1303" s="229"/>
      <c r="C1303" s="230"/>
      <c r="D1303" s="231" t="s">
        <v>152</v>
      </c>
      <c r="E1303" s="232" t="s">
        <v>30</v>
      </c>
      <c r="F1303" s="233" t="s">
        <v>529</v>
      </c>
      <c r="G1303" s="230"/>
      <c r="H1303" s="232" t="s">
        <v>30</v>
      </c>
      <c r="I1303" s="234"/>
      <c r="J1303" s="230"/>
      <c r="K1303" s="230"/>
      <c r="L1303" s="235"/>
      <c r="M1303" s="236"/>
      <c r="N1303" s="237"/>
      <c r="O1303" s="237"/>
      <c r="P1303" s="237"/>
      <c r="Q1303" s="237"/>
      <c r="R1303" s="237"/>
      <c r="S1303" s="237"/>
      <c r="T1303" s="238"/>
      <c r="AT1303" s="239" t="s">
        <v>152</v>
      </c>
      <c r="AU1303" s="239" t="s">
        <v>84</v>
      </c>
      <c r="AV1303" s="11" t="s">
        <v>82</v>
      </c>
      <c r="AW1303" s="11" t="s">
        <v>37</v>
      </c>
      <c r="AX1303" s="11" t="s">
        <v>74</v>
      </c>
      <c r="AY1303" s="239" t="s">
        <v>143</v>
      </c>
    </row>
    <row r="1304" s="11" customFormat="1">
      <c r="B1304" s="229"/>
      <c r="C1304" s="230"/>
      <c r="D1304" s="231" t="s">
        <v>152</v>
      </c>
      <c r="E1304" s="232" t="s">
        <v>30</v>
      </c>
      <c r="F1304" s="233" t="s">
        <v>1724</v>
      </c>
      <c r="G1304" s="230"/>
      <c r="H1304" s="232" t="s">
        <v>30</v>
      </c>
      <c r="I1304" s="234"/>
      <c r="J1304" s="230"/>
      <c r="K1304" s="230"/>
      <c r="L1304" s="235"/>
      <c r="M1304" s="236"/>
      <c r="N1304" s="237"/>
      <c r="O1304" s="237"/>
      <c r="P1304" s="237"/>
      <c r="Q1304" s="237"/>
      <c r="R1304" s="237"/>
      <c r="S1304" s="237"/>
      <c r="T1304" s="238"/>
      <c r="AT1304" s="239" t="s">
        <v>152</v>
      </c>
      <c r="AU1304" s="239" t="s">
        <v>84</v>
      </c>
      <c r="AV1304" s="11" t="s">
        <v>82</v>
      </c>
      <c r="AW1304" s="11" t="s">
        <v>37</v>
      </c>
      <c r="AX1304" s="11" t="s">
        <v>74</v>
      </c>
      <c r="AY1304" s="239" t="s">
        <v>143</v>
      </c>
    </row>
    <row r="1305" s="12" customFormat="1">
      <c r="B1305" s="240"/>
      <c r="C1305" s="241"/>
      <c r="D1305" s="231" t="s">
        <v>152</v>
      </c>
      <c r="E1305" s="242" t="s">
        <v>30</v>
      </c>
      <c r="F1305" s="243" t="s">
        <v>1721</v>
      </c>
      <c r="G1305" s="241"/>
      <c r="H1305" s="244">
        <v>12</v>
      </c>
      <c r="I1305" s="245"/>
      <c r="J1305" s="241"/>
      <c r="K1305" s="241"/>
      <c r="L1305" s="246"/>
      <c r="M1305" s="247"/>
      <c r="N1305" s="248"/>
      <c r="O1305" s="248"/>
      <c r="P1305" s="248"/>
      <c r="Q1305" s="248"/>
      <c r="R1305" s="248"/>
      <c r="S1305" s="248"/>
      <c r="T1305" s="249"/>
      <c r="AT1305" s="250" t="s">
        <v>152</v>
      </c>
      <c r="AU1305" s="250" t="s">
        <v>84</v>
      </c>
      <c r="AV1305" s="12" t="s">
        <v>84</v>
      </c>
      <c r="AW1305" s="12" t="s">
        <v>37</v>
      </c>
      <c r="AX1305" s="12" t="s">
        <v>82</v>
      </c>
      <c r="AY1305" s="250" t="s">
        <v>143</v>
      </c>
    </row>
    <row r="1306" s="1" customFormat="1" ht="25.5" customHeight="1">
      <c r="B1306" s="46"/>
      <c r="C1306" s="217" t="s">
        <v>1725</v>
      </c>
      <c r="D1306" s="217" t="s">
        <v>145</v>
      </c>
      <c r="E1306" s="218" t="s">
        <v>1726</v>
      </c>
      <c r="F1306" s="219" t="s">
        <v>1727</v>
      </c>
      <c r="G1306" s="220" t="s">
        <v>209</v>
      </c>
      <c r="H1306" s="221">
        <v>22</v>
      </c>
      <c r="I1306" s="222"/>
      <c r="J1306" s="223">
        <f>ROUND(I1306*H1306,2)</f>
        <v>0</v>
      </c>
      <c r="K1306" s="219" t="s">
        <v>149</v>
      </c>
      <c r="L1306" s="72"/>
      <c r="M1306" s="224" t="s">
        <v>30</v>
      </c>
      <c r="N1306" s="225" t="s">
        <v>45</v>
      </c>
      <c r="O1306" s="47"/>
      <c r="P1306" s="226">
        <f>O1306*H1306</f>
        <v>0</v>
      </c>
      <c r="Q1306" s="226">
        <v>0</v>
      </c>
      <c r="R1306" s="226">
        <f>Q1306*H1306</f>
        <v>0</v>
      </c>
      <c r="S1306" s="226">
        <v>0</v>
      </c>
      <c r="T1306" s="227">
        <f>S1306*H1306</f>
        <v>0</v>
      </c>
      <c r="AR1306" s="24" t="s">
        <v>251</v>
      </c>
      <c r="AT1306" s="24" t="s">
        <v>145</v>
      </c>
      <c r="AU1306" s="24" t="s">
        <v>84</v>
      </c>
      <c r="AY1306" s="24" t="s">
        <v>143</v>
      </c>
      <c r="BE1306" s="228">
        <f>IF(N1306="základní",J1306,0)</f>
        <v>0</v>
      </c>
      <c r="BF1306" s="228">
        <f>IF(N1306="snížená",J1306,0)</f>
        <v>0</v>
      </c>
      <c r="BG1306" s="228">
        <f>IF(N1306="zákl. přenesená",J1306,0)</f>
        <v>0</v>
      </c>
      <c r="BH1306" s="228">
        <f>IF(N1306="sníž. přenesená",J1306,0)</f>
        <v>0</v>
      </c>
      <c r="BI1306" s="228">
        <f>IF(N1306="nulová",J1306,0)</f>
        <v>0</v>
      </c>
      <c r="BJ1306" s="24" t="s">
        <v>82</v>
      </c>
      <c r="BK1306" s="228">
        <f>ROUND(I1306*H1306,2)</f>
        <v>0</v>
      </c>
      <c r="BL1306" s="24" t="s">
        <v>251</v>
      </c>
      <c r="BM1306" s="24" t="s">
        <v>1728</v>
      </c>
    </row>
    <row r="1307" s="11" customFormat="1">
      <c r="B1307" s="229"/>
      <c r="C1307" s="230"/>
      <c r="D1307" s="231" t="s">
        <v>152</v>
      </c>
      <c r="E1307" s="232" t="s">
        <v>30</v>
      </c>
      <c r="F1307" s="233" t="s">
        <v>1014</v>
      </c>
      <c r="G1307" s="230"/>
      <c r="H1307" s="232" t="s">
        <v>30</v>
      </c>
      <c r="I1307" s="234"/>
      <c r="J1307" s="230"/>
      <c r="K1307" s="230"/>
      <c r="L1307" s="235"/>
      <c r="M1307" s="236"/>
      <c r="N1307" s="237"/>
      <c r="O1307" s="237"/>
      <c r="P1307" s="237"/>
      <c r="Q1307" s="237"/>
      <c r="R1307" s="237"/>
      <c r="S1307" s="237"/>
      <c r="T1307" s="238"/>
      <c r="AT1307" s="239" t="s">
        <v>152</v>
      </c>
      <c r="AU1307" s="239" t="s">
        <v>84</v>
      </c>
      <c r="AV1307" s="11" t="s">
        <v>82</v>
      </c>
      <c r="AW1307" s="11" t="s">
        <v>37</v>
      </c>
      <c r="AX1307" s="11" t="s">
        <v>74</v>
      </c>
      <c r="AY1307" s="239" t="s">
        <v>143</v>
      </c>
    </row>
    <row r="1308" s="12" customFormat="1">
      <c r="B1308" s="240"/>
      <c r="C1308" s="241"/>
      <c r="D1308" s="231" t="s">
        <v>152</v>
      </c>
      <c r="E1308" s="242" t="s">
        <v>30</v>
      </c>
      <c r="F1308" s="243" t="s">
        <v>1015</v>
      </c>
      <c r="G1308" s="241"/>
      <c r="H1308" s="244">
        <v>22</v>
      </c>
      <c r="I1308" s="245"/>
      <c r="J1308" s="241"/>
      <c r="K1308" s="241"/>
      <c r="L1308" s="246"/>
      <c r="M1308" s="247"/>
      <c r="N1308" s="248"/>
      <c r="O1308" s="248"/>
      <c r="P1308" s="248"/>
      <c r="Q1308" s="248"/>
      <c r="R1308" s="248"/>
      <c r="S1308" s="248"/>
      <c r="T1308" s="249"/>
      <c r="AT1308" s="250" t="s">
        <v>152</v>
      </c>
      <c r="AU1308" s="250" t="s">
        <v>84</v>
      </c>
      <c r="AV1308" s="12" t="s">
        <v>84</v>
      </c>
      <c r="AW1308" s="12" t="s">
        <v>37</v>
      </c>
      <c r="AX1308" s="12" t="s">
        <v>82</v>
      </c>
      <c r="AY1308" s="250" t="s">
        <v>143</v>
      </c>
    </row>
    <row r="1309" s="1" customFormat="1" ht="25.5" customHeight="1">
      <c r="B1309" s="46"/>
      <c r="C1309" s="273" t="s">
        <v>1729</v>
      </c>
      <c r="D1309" s="273" t="s">
        <v>195</v>
      </c>
      <c r="E1309" s="274" t="s">
        <v>1730</v>
      </c>
      <c r="F1309" s="275" t="s">
        <v>1731</v>
      </c>
      <c r="G1309" s="276" t="s">
        <v>209</v>
      </c>
      <c r="H1309" s="277">
        <v>22.5</v>
      </c>
      <c r="I1309" s="278"/>
      <c r="J1309" s="279">
        <f>ROUND(I1309*H1309,2)</f>
        <v>0</v>
      </c>
      <c r="K1309" s="275" t="s">
        <v>149</v>
      </c>
      <c r="L1309" s="280"/>
      <c r="M1309" s="281" t="s">
        <v>30</v>
      </c>
      <c r="N1309" s="282" t="s">
        <v>45</v>
      </c>
      <c r="O1309" s="47"/>
      <c r="P1309" s="226">
        <f>O1309*H1309</f>
        <v>0</v>
      </c>
      <c r="Q1309" s="226">
        <v>0.0060000000000000001</v>
      </c>
      <c r="R1309" s="226">
        <f>Q1309*H1309</f>
        <v>0.13500000000000001</v>
      </c>
      <c r="S1309" s="226">
        <v>0</v>
      </c>
      <c r="T1309" s="227">
        <f>S1309*H1309</f>
        <v>0</v>
      </c>
      <c r="AR1309" s="24" t="s">
        <v>363</v>
      </c>
      <c r="AT1309" s="24" t="s">
        <v>195</v>
      </c>
      <c r="AU1309" s="24" t="s">
        <v>84</v>
      </c>
      <c r="AY1309" s="24" t="s">
        <v>143</v>
      </c>
      <c r="BE1309" s="228">
        <f>IF(N1309="základní",J1309,0)</f>
        <v>0</v>
      </c>
      <c r="BF1309" s="228">
        <f>IF(N1309="snížená",J1309,0)</f>
        <v>0</v>
      </c>
      <c r="BG1309" s="228">
        <f>IF(N1309="zákl. přenesená",J1309,0)</f>
        <v>0</v>
      </c>
      <c r="BH1309" s="228">
        <f>IF(N1309="sníž. přenesená",J1309,0)</f>
        <v>0</v>
      </c>
      <c r="BI1309" s="228">
        <f>IF(N1309="nulová",J1309,0)</f>
        <v>0</v>
      </c>
      <c r="BJ1309" s="24" t="s">
        <v>82</v>
      </c>
      <c r="BK1309" s="228">
        <f>ROUND(I1309*H1309,2)</f>
        <v>0</v>
      </c>
      <c r="BL1309" s="24" t="s">
        <v>251</v>
      </c>
      <c r="BM1309" s="24" t="s">
        <v>1732</v>
      </c>
    </row>
    <row r="1310" s="11" customFormat="1">
      <c r="B1310" s="229"/>
      <c r="C1310" s="230"/>
      <c r="D1310" s="231" t="s">
        <v>152</v>
      </c>
      <c r="E1310" s="232" t="s">
        <v>30</v>
      </c>
      <c r="F1310" s="233" t="s">
        <v>529</v>
      </c>
      <c r="G1310" s="230"/>
      <c r="H1310" s="232" t="s">
        <v>30</v>
      </c>
      <c r="I1310" s="234"/>
      <c r="J1310" s="230"/>
      <c r="K1310" s="230"/>
      <c r="L1310" s="235"/>
      <c r="M1310" s="236"/>
      <c r="N1310" s="237"/>
      <c r="O1310" s="237"/>
      <c r="P1310" s="237"/>
      <c r="Q1310" s="237"/>
      <c r="R1310" s="237"/>
      <c r="S1310" s="237"/>
      <c r="T1310" s="238"/>
      <c r="AT1310" s="239" t="s">
        <v>152</v>
      </c>
      <c r="AU1310" s="239" t="s">
        <v>84</v>
      </c>
      <c r="AV1310" s="11" t="s">
        <v>82</v>
      </c>
      <c r="AW1310" s="11" t="s">
        <v>37</v>
      </c>
      <c r="AX1310" s="11" t="s">
        <v>74</v>
      </c>
      <c r="AY1310" s="239" t="s">
        <v>143</v>
      </c>
    </row>
    <row r="1311" s="11" customFormat="1">
      <c r="B1311" s="229"/>
      <c r="C1311" s="230"/>
      <c r="D1311" s="231" t="s">
        <v>152</v>
      </c>
      <c r="E1311" s="232" t="s">
        <v>30</v>
      </c>
      <c r="F1311" s="233" t="s">
        <v>1733</v>
      </c>
      <c r="G1311" s="230"/>
      <c r="H1311" s="232" t="s">
        <v>30</v>
      </c>
      <c r="I1311" s="234"/>
      <c r="J1311" s="230"/>
      <c r="K1311" s="230"/>
      <c r="L1311" s="235"/>
      <c r="M1311" s="236"/>
      <c r="N1311" s="237"/>
      <c r="O1311" s="237"/>
      <c r="P1311" s="237"/>
      <c r="Q1311" s="237"/>
      <c r="R1311" s="237"/>
      <c r="S1311" s="237"/>
      <c r="T1311" s="238"/>
      <c r="AT1311" s="239" t="s">
        <v>152</v>
      </c>
      <c r="AU1311" s="239" t="s">
        <v>84</v>
      </c>
      <c r="AV1311" s="11" t="s">
        <v>82</v>
      </c>
      <c r="AW1311" s="11" t="s">
        <v>37</v>
      </c>
      <c r="AX1311" s="11" t="s">
        <v>74</v>
      </c>
      <c r="AY1311" s="239" t="s">
        <v>143</v>
      </c>
    </row>
    <row r="1312" s="12" customFormat="1">
      <c r="B1312" s="240"/>
      <c r="C1312" s="241"/>
      <c r="D1312" s="231" t="s">
        <v>152</v>
      </c>
      <c r="E1312" s="242" t="s">
        <v>30</v>
      </c>
      <c r="F1312" s="243" t="s">
        <v>1734</v>
      </c>
      <c r="G1312" s="241"/>
      <c r="H1312" s="244">
        <v>22.5</v>
      </c>
      <c r="I1312" s="245"/>
      <c r="J1312" s="241"/>
      <c r="K1312" s="241"/>
      <c r="L1312" s="246"/>
      <c r="M1312" s="247"/>
      <c r="N1312" s="248"/>
      <c r="O1312" s="248"/>
      <c r="P1312" s="248"/>
      <c r="Q1312" s="248"/>
      <c r="R1312" s="248"/>
      <c r="S1312" s="248"/>
      <c r="T1312" s="249"/>
      <c r="AT1312" s="250" t="s">
        <v>152</v>
      </c>
      <c r="AU1312" s="250" t="s">
        <v>84</v>
      </c>
      <c r="AV1312" s="12" t="s">
        <v>84</v>
      </c>
      <c r="AW1312" s="12" t="s">
        <v>37</v>
      </c>
      <c r="AX1312" s="12" t="s">
        <v>82</v>
      </c>
      <c r="AY1312" s="250" t="s">
        <v>143</v>
      </c>
    </row>
    <row r="1313" s="1" customFormat="1" ht="25.5" customHeight="1">
      <c r="B1313" s="46"/>
      <c r="C1313" s="273" t="s">
        <v>1735</v>
      </c>
      <c r="D1313" s="273" t="s">
        <v>195</v>
      </c>
      <c r="E1313" s="274" t="s">
        <v>1736</v>
      </c>
      <c r="F1313" s="275" t="s">
        <v>1737</v>
      </c>
      <c r="G1313" s="276" t="s">
        <v>209</v>
      </c>
      <c r="H1313" s="277">
        <v>22.5</v>
      </c>
      <c r="I1313" s="278"/>
      <c r="J1313" s="279">
        <f>ROUND(I1313*H1313,2)</f>
        <v>0</v>
      </c>
      <c r="K1313" s="275" t="s">
        <v>149</v>
      </c>
      <c r="L1313" s="280"/>
      <c r="M1313" s="281" t="s">
        <v>30</v>
      </c>
      <c r="N1313" s="282" t="s">
        <v>45</v>
      </c>
      <c r="O1313" s="47"/>
      <c r="P1313" s="226">
        <f>O1313*H1313</f>
        <v>0</v>
      </c>
      <c r="Q1313" s="226">
        <v>0.0047999999999999996</v>
      </c>
      <c r="R1313" s="226">
        <f>Q1313*H1313</f>
        <v>0.10799999999999999</v>
      </c>
      <c r="S1313" s="226">
        <v>0</v>
      </c>
      <c r="T1313" s="227">
        <f>S1313*H1313</f>
        <v>0</v>
      </c>
      <c r="AR1313" s="24" t="s">
        <v>363</v>
      </c>
      <c r="AT1313" s="24" t="s">
        <v>195</v>
      </c>
      <c r="AU1313" s="24" t="s">
        <v>84</v>
      </c>
      <c r="AY1313" s="24" t="s">
        <v>143</v>
      </c>
      <c r="BE1313" s="228">
        <f>IF(N1313="základní",J1313,0)</f>
        <v>0</v>
      </c>
      <c r="BF1313" s="228">
        <f>IF(N1313="snížená",J1313,0)</f>
        <v>0</v>
      </c>
      <c r="BG1313" s="228">
        <f>IF(N1313="zákl. přenesená",J1313,0)</f>
        <v>0</v>
      </c>
      <c r="BH1313" s="228">
        <f>IF(N1313="sníž. přenesená",J1313,0)</f>
        <v>0</v>
      </c>
      <c r="BI1313" s="228">
        <f>IF(N1313="nulová",J1313,0)</f>
        <v>0</v>
      </c>
      <c r="BJ1313" s="24" t="s">
        <v>82</v>
      </c>
      <c r="BK1313" s="228">
        <f>ROUND(I1313*H1313,2)</f>
        <v>0</v>
      </c>
      <c r="BL1313" s="24" t="s">
        <v>251</v>
      </c>
      <c r="BM1313" s="24" t="s">
        <v>1738</v>
      </c>
    </row>
    <row r="1314" s="11" customFormat="1">
      <c r="B1314" s="229"/>
      <c r="C1314" s="230"/>
      <c r="D1314" s="231" t="s">
        <v>152</v>
      </c>
      <c r="E1314" s="232" t="s">
        <v>30</v>
      </c>
      <c r="F1314" s="233" t="s">
        <v>529</v>
      </c>
      <c r="G1314" s="230"/>
      <c r="H1314" s="232" t="s">
        <v>30</v>
      </c>
      <c r="I1314" s="234"/>
      <c r="J1314" s="230"/>
      <c r="K1314" s="230"/>
      <c r="L1314" s="235"/>
      <c r="M1314" s="236"/>
      <c r="N1314" s="237"/>
      <c r="O1314" s="237"/>
      <c r="P1314" s="237"/>
      <c r="Q1314" s="237"/>
      <c r="R1314" s="237"/>
      <c r="S1314" s="237"/>
      <c r="T1314" s="238"/>
      <c r="AT1314" s="239" t="s">
        <v>152</v>
      </c>
      <c r="AU1314" s="239" t="s">
        <v>84</v>
      </c>
      <c r="AV1314" s="11" t="s">
        <v>82</v>
      </c>
      <c r="AW1314" s="11" t="s">
        <v>37</v>
      </c>
      <c r="AX1314" s="11" t="s">
        <v>74</v>
      </c>
      <c r="AY1314" s="239" t="s">
        <v>143</v>
      </c>
    </row>
    <row r="1315" s="11" customFormat="1">
      <c r="B1315" s="229"/>
      <c r="C1315" s="230"/>
      <c r="D1315" s="231" t="s">
        <v>152</v>
      </c>
      <c r="E1315" s="232" t="s">
        <v>30</v>
      </c>
      <c r="F1315" s="233" t="s">
        <v>1739</v>
      </c>
      <c r="G1315" s="230"/>
      <c r="H1315" s="232" t="s">
        <v>30</v>
      </c>
      <c r="I1315" s="234"/>
      <c r="J1315" s="230"/>
      <c r="K1315" s="230"/>
      <c r="L1315" s="235"/>
      <c r="M1315" s="236"/>
      <c r="N1315" s="237"/>
      <c r="O1315" s="237"/>
      <c r="P1315" s="237"/>
      <c r="Q1315" s="237"/>
      <c r="R1315" s="237"/>
      <c r="S1315" s="237"/>
      <c r="T1315" s="238"/>
      <c r="AT1315" s="239" t="s">
        <v>152</v>
      </c>
      <c r="AU1315" s="239" t="s">
        <v>84</v>
      </c>
      <c r="AV1315" s="11" t="s">
        <v>82</v>
      </c>
      <c r="AW1315" s="11" t="s">
        <v>37</v>
      </c>
      <c r="AX1315" s="11" t="s">
        <v>74</v>
      </c>
      <c r="AY1315" s="239" t="s">
        <v>143</v>
      </c>
    </row>
    <row r="1316" s="12" customFormat="1">
      <c r="B1316" s="240"/>
      <c r="C1316" s="241"/>
      <c r="D1316" s="231" t="s">
        <v>152</v>
      </c>
      <c r="E1316" s="242" t="s">
        <v>30</v>
      </c>
      <c r="F1316" s="243" t="s">
        <v>1734</v>
      </c>
      <c r="G1316" s="241"/>
      <c r="H1316" s="244">
        <v>22.5</v>
      </c>
      <c r="I1316" s="245"/>
      <c r="J1316" s="241"/>
      <c r="K1316" s="241"/>
      <c r="L1316" s="246"/>
      <c r="M1316" s="247"/>
      <c r="N1316" s="248"/>
      <c r="O1316" s="248"/>
      <c r="P1316" s="248"/>
      <c r="Q1316" s="248"/>
      <c r="R1316" s="248"/>
      <c r="S1316" s="248"/>
      <c r="T1316" s="249"/>
      <c r="AT1316" s="250" t="s">
        <v>152</v>
      </c>
      <c r="AU1316" s="250" t="s">
        <v>84</v>
      </c>
      <c r="AV1316" s="12" t="s">
        <v>84</v>
      </c>
      <c r="AW1316" s="12" t="s">
        <v>37</v>
      </c>
      <c r="AX1316" s="12" t="s">
        <v>82</v>
      </c>
      <c r="AY1316" s="250" t="s">
        <v>143</v>
      </c>
    </row>
    <row r="1317" s="1" customFormat="1" ht="25.5" customHeight="1">
      <c r="B1317" s="46"/>
      <c r="C1317" s="217" t="s">
        <v>1740</v>
      </c>
      <c r="D1317" s="217" t="s">
        <v>145</v>
      </c>
      <c r="E1317" s="218" t="s">
        <v>1741</v>
      </c>
      <c r="F1317" s="219" t="s">
        <v>1742</v>
      </c>
      <c r="G1317" s="220" t="s">
        <v>148</v>
      </c>
      <c r="H1317" s="221">
        <v>30.300000000000001</v>
      </c>
      <c r="I1317" s="222"/>
      <c r="J1317" s="223">
        <f>ROUND(I1317*H1317,2)</f>
        <v>0</v>
      </c>
      <c r="K1317" s="219" t="s">
        <v>30</v>
      </c>
      <c r="L1317" s="72"/>
      <c r="M1317" s="224" t="s">
        <v>30</v>
      </c>
      <c r="N1317" s="225" t="s">
        <v>45</v>
      </c>
      <c r="O1317" s="47"/>
      <c r="P1317" s="226">
        <f>O1317*H1317</f>
        <v>0</v>
      </c>
      <c r="Q1317" s="226">
        <v>0.025000000000000001</v>
      </c>
      <c r="R1317" s="226">
        <f>Q1317*H1317</f>
        <v>0.75750000000000006</v>
      </c>
      <c r="S1317" s="226">
        <v>0</v>
      </c>
      <c r="T1317" s="227">
        <f>S1317*H1317</f>
        <v>0</v>
      </c>
      <c r="AR1317" s="24" t="s">
        <v>251</v>
      </c>
      <c r="AT1317" s="24" t="s">
        <v>145</v>
      </c>
      <c r="AU1317" s="24" t="s">
        <v>84</v>
      </c>
      <c r="AY1317" s="24" t="s">
        <v>143</v>
      </c>
      <c r="BE1317" s="228">
        <f>IF(N1317="základní",J1317,0)</f>
        <v>0</v>
      </c>
      <c r="BF1317" s="228">
        <f>IF(N1317="snížená",J1317,0)</f>
        <v>0</v>
      </c>
      <c r="BG1317" s="228">
        <f>IF(N1317="zákl. přenesená",J1317,0)</f>
        <v>0</v>
      </c>
      <c r="BH1317" s="228">
        <f>IF(N1317="sníž. přenesená",J1317,0)</f>
        <v>0</v>
      </c>
      <c r="BI1317" s="228">
        <f>IF(N1317="nulová",J1317,0)</f>
        <v>0</v>
      </c>
      <c r="BJ1317" s="24" t="s">
        <v>82</v>
      </c>
      <c r="BK1317" s="228">
        <f>ROUND(I1317*H1317,2)</f>
        <v>0</v>
      </c>
      <c r="BL1317" s="24" t="s">
        <v>251</v>
      </c>
      <c r="BM1317" s="24" t="s">
        <v>1743</v>
      </c>
    </row>
    <row r="1318" s="11" customFormat="1">
      <c r="B1318" s="229"/>
      <c r="C1318" s="230"/>
      <c r="D1318" s="231" t="s">
        <v>152</v>
      </c>
      <c r="E1318" s="232" t="s">
        <v>30</v>
      </c>
      <c r="F1318" s="233" t="s">
        <v>1744</v>
      </c>
      <c r="G1318" s="230"/>
      <c r="H1318" s="232" t="s">
        <v>30</v>
      </c>
      <c r="I1318" s="234"/>
      <c r="J1318" s="230"/>
      <c r="K1318" s="230"/>
      <c r="L1318" s="235"/>
      <c r="M1318" s="236"/>
      <c r="N1318" s="237"/>
      <c r="O1318" s="237"/>
      <c r="P1318" s="237"/>
      <c r="Q1318" s="237"/>
      <c r="R1318" s="237"/>
      <c r="S1318" s="237"/>
      <c r="T1318" s="238"/>
      <c r="AT1318" s="239" t="s">
        <v>152</v>
      </c>
      <c r="AU1318" s="239" t="s">
        <v>84</v>
      </c>
      <c r="AV1318" s="11" t="s">
        <v>82</v>
      </c>
      <c r="AW1318" s="11" t="s">
        <v>37</v>
      </c>
      <c r="AX1318" s="11" t="s">
        <v>74</v>
      </c>
      <c r="AY1318" s="239" t="s">
        <v>143</v>
      </c>
    </row>
    <row r="1319" s="11" customFormat="1">
      <c r="B1319" s="229"/>
      <c r="C1319" s="230"/>
      <c r="D1319" s="231" t="s">
        <v>152</v>
      </c>
      <c r="E1319" s="232" t="s">
        <v>30</v>
      </c>
      <c r="F1319" s="233" t="s">
        <v>372</v>
      </c>
      <c r="G1319" s="230"/>
      <c r="H1319" s="232" t="s">
        <v>30</v>
      </c>
      <c r="I1319" s="234"/>
      <c r="J1319" s="230"/>
      <c r="K1319" s="230"/>
      <c r="L1319" s="235"/>
      <c r="M1319" s="236"/>
      <c r="N1319" s="237"/>
      <c r="O1319" s="237"/>
      <c r="P1319" s="237"/>
      <c r="Q1319" s="237"/>
      <c r="R1319" s="237"/>
      <c r="S1319" s="237"/>
      <c r="T1319" s="238"/>
      <c r="AT1319" s="239" t="s">
        <v>152</v>
      </c>
      <c r="AU1319" s="239" t="s">
        <v>84</v>
      </c>
      <c r="AV1319" s="11" t="s">
        <v>82</v>
      </c>
      <c r="AW1319" s="11" t="s">
        <v>37</v>
      </c>
      <c r="AX1319" s="11" t="s">
        <v>74</v>
      </c>
      <c r="AY1319" s="239" t="s">
        <v>143</v>
      </c>
    </row>
    <row r="1320" s="12" customFormat="1">
      <c r="B1320" s="240"/>
      <c r="C1320" s="241"/>
      <c r="D1320" s="231" t="s">
        <v>152</v>
      </c>
      <c r="E1320" s="242" t="s">
        <v>30</v>
      </c>
      <c r="F1320" s="243" t="s">
        <v>1745</v>
      </c>
      <c r="G1320" s="241"/>
      <c r="H1320" s="244">
        <v>11.34</v>
      </c>
      <c r="I1320" s="245"/>
      <c r="J1320" s="241"/>
      <c r="K1320" s="241"/>
      <c r="L1320" s="246"/>
      <c r="M1320" s="247"/>
      <c r="N1320" s="248"/>
      <c r="O1320" s="248"/>
      <c r="P1320" s="248"/>
      <c r="Q1320" s="248"/>
      <c r="R1320" s="248"/>
      <c r="S1320" s="248"/>
      <c r="T1320" s="249"/>
      <c r="AT1320" s="250" t="s">
        <v>152</v>
      </c>
      <c r="AU1320" s="250" t="s">
        <v>84</v>
      </c>
      <c r="AV1320" s="12" t="s">
        <v>84</v>
      </c>
      <c r="AW1320" s="12" t="s">
        <v>37</v>
      </c>
      <c r="AX1320" s="12" t="s">
        <v>74</v>
      </c>
      <c r="AY1320" s="250" t="s">
        <v>143</v>
      </c>
    </row>
    <row r="1321" s="11" customFormat="1">
      <c r="B1321" s="229"/>
      <c r="C1321" s="230"/>
      <c r="D1321" s="231" t="s">
        <v>152</v>
      </c>
      <c r="E1321" s="232" t="s">
        <v>30</v>
      </c>
      <c r="F1321" s="233" t="s">
        <v>374</v>
      </c>
      <c r="G1321" s="230"/>
      <c r="H1321" s="232" t="s">
        <v>30</v>
      </c>
      <c r="I1321" s="234"/>
      <c r="J1321" s="230"/>
      <c r="K1321" s="230"/>
      <c r="L1321" s="235"/>
      <c r="M1321" s="236"/>
      <c r="N1321" s="237"/>
      <c r="O1321" s="237"/>
      <c r="P1321" s="237"/>
      <c r="Q1321" s="237"/>
      <c r="R1321" s="237"/>
      <c r="S1321" s="237"/>
      <c r="T1321" s="238"/>
      <c r="AT1321" s="239" t="s">
        <v>152</v>
      </c>
      <c r="AU1321" s="239" t="s">
        <v>84</v>
      </c>
      <c r="AV1321" s="11" t="s">
        <v>82</v>
      </c>
      <c r="AW1321" s="11" t="s">
        <v>37</v>
      </c>
      <c r="AX1321" s="11" t="s">
        <v>74</v>
      </c>
      <c r="AY1321" s="239" t="s">
        <v>143</v>
      </c>
    </row>
    <row r="1322" s="12" customFormat="1">
      <c r="B1322" s="240"/>
      <c r="C1322" s="241"/>
      <c r="D1322" s="231" t="s">
        <v>152</v>
      </c>
      <c r="E1322" s="242" t="s">
        <v>30</v>
      </c>
      <c r="F1322" s="243" t="s">
        <v>1746</v>
      </c>
      <c r="G1322" s="241"/>
      <c r="H1322" s="244">
        <v>18.936</v>
      </c>
      <c r="I1322" s="245"/>
      <c r="J1322" s="241"/>
      <c r="K1322" s="241"/>
      <c r="L1322" s="246"/>
      <c r="M1322" s="247"/>
      <c r="N1322" s="248"/>
      <c r="O1322" s="248"/>
      <c r="P1322" s="248"/>
      <c r="Q1322" s="248"/>
      <c r="R1322" s="248"/>
      <c r="S1322" s="248"/>
      <c r="T1322" s="249"/>
      <c r="AT1322" s="250" t="s">
        <v>152</v>
      </c>
      <c r="AU1322" s="250" t="s">
        <v>84</v>
      </c>
      <c r="AV1322" s="12" t="s">
        <v>84</v>
      </c>
      <c r="AW1322" s="12" t="s">
        <v>37</v>
      </c>
      <c r="AX1322" s="12" t="s">
        <v>74</v>
      </c>
      <c r="AY1322" s="250" t="s">
        <v>143</v>
      </c>
    </row>
    <row r="1323" s="12" customFormat="1">
      <c r="B1323" s="240"/>
      <c r="C1323" s="241"/>
      <c r="D1323" s="231" t="s">
        <v>152</v>
      </c>
      <c r="E1323" s="242" t="s">
        <v>30</v>
      </c>
      <c r="F1323" s="243" t="s">
        <v>1747</v>
      </c>
      <c r="G1323" s="241"/>
      <c r="H1323" s="244">
        <v>0.024</v>
      </c>
      <c r="I1323" s="245"/>
      <c r="J1323" s="241"/>
      <c r="K1323" s="241"/>
      <c r="L1323" s="246"/>
      <c r="M1323" s="247"/>
      <c r="N1323" s="248"/>
      <c r="O1323" s="248"/>
      <c r="P1323" s="248"/>
      <c r="Q1323" s="248"/>
      <c r="R1323" s="248"/>
      <c r="S1323" s="248"/>
      <c r="T1323" s="249"/>
      <c r="AT1323" s="250" t="s">
        <v>152</v>
      </c>
      <c r="AU1323" s="250" t="s">
        <v>84</v>
      </c>
      <c r="AV1323" s="12" t="s">
        <v>84</v>
      </c>
      <c r="AW1323" s="12" t="s">
        <v>37</v>
      </c>
      <c r="AX1323" s="12" t="s">
        <v>74</v>
      </c>
      <c r="AY1323" s="250" t="s">
        <v>143</v>
      </c>
    </row>
    <row r="1324" s="14" customFormat="1">
      <c r="B1324" s="262"/>
      <c r="C1324" s="263"/>
      <c r="D1324" s="231" t="s">
        <v>152</v>
      </c>
      <c r="E1324" s="264" t="s">
        <v>30</v>
      </c>
      <c r="F1324" s="265" t="s">
        <v>187</v>
      </c>
      <c r="G1324" s="263"/>
      <c r="H1324" s="266">
        <v>30.300000000000001</v>
      </c>
      <c r="I1324" s="267"/>
      <c r="J1324" s="263"/>
      <c r="K1324" s="263"/>
      <c r="L1324" s="268"/>
      <c r="M1324" s="269"/>
      <c r="N1324" s="270"/>
      <c r="O1324" s="270"/>
      <c r="P1324" s="270"/>
      <c r="Q1324" s="270"/>
      <c r="R1324" s="270"/>
      <c r="S1324" s="270"/>
      <c r="T1324" s="271"/>
      <c r="AT1324" s="272" t="s">
        <v>152</v>
      </c>
      <c r="AU1324" s="272" t="s">
        <v>84</v>
      </c>
      <c r="AV1324" s="14" t="s">
        <v>150</v>
      </c>
      <c r="AW1324" s="14" t="s">
        <v>37</v>
      </c>
      <c r="AX1324" s="14" t="s">
        <v>82</v>
      </c>
      <c r="AY1324" s="272" t="s">
        <v>143</v>
      </c>
    </row>
    <row r="1325" s="1" customFormat="1" ht="25.5" customHeight="1">
      <c r="B1325" s="46"/>
      <c r="C1325" s="217" t="s">
        <v>1748</v>
      </c>
      <c r="D1325" s="217" t="s">
        <v>145</v>
      </c>
      <c r="E1325" s="218" t="s">
        <v>1749</v>
      </c>
      <c r="F1325" s="219" t="s">
        <v>1750</v>
      </c>
      <c r="G1325" s="220" t="s">
        <v>209</v>
      </c>
      <c r="H1325" s="221">
        <v>662</v>
      </c>
      <c r="I1325" s="222"/>
      <c r="J1325" s="223">
        <f>ROUND(I1325*H1325,2)</f>
        <v>0</v>
      </c>
      <c r="K1325" s="219" t="s">
        <v>149</v>
      </c>
      <c r="L1325" s="72"/>
      <c r="M1325" s="224" t="s">
        <v>30</v>
      </c>
      <c r="N1325" s="225" t="s">
        <v>45</v>
      </c>
      <c r="O1325" s="47"/>
      <c r="P1325" s="226">
        <f>O1325*H1325</f>
        <v>0</v>
      </c>
      <c r="Q1325" s="226">
        <v>0</v>
      </c>
      <c r="R1325" s="226">
        <f>Q1325*H1325</f>
        <v>0</v>
      </c>
      <c r="S1325" s="226">
        <v>0</v>
      </c>
      <c r="T1325" s="227">
        <f>S1325*H1325</f>
        <v>0</v>
      </c>
      <c r="AR1325" s="24" t="s">
        <v>251</v>
      </c>
      <c r="AT1325" s="24" t="s">
        <v>145</v>
      </c>
      <c r="AU1325" s="24" t="s">
        <v>84</v>
      </c>
      <c r="AY1325" s="24" t="s">
        <v>143</v>
      </c>
      <c r="BE1325" s="228">
        <f>IF(N1325="základní",J1325,0)</f>
        <v>0</v>
      </c>
      <c r="BF1325" s="228">
        <f>IF(N1325="snížená",J1325,0)</f>
        <v>0</v>
      </c>
      <c r="BG1325" s="228">
        <f>IF(N1325="zákl. přenesená",J1325,0)</f>
        <v>0</v>
      </c>
      <c r="BH1325" s="228">
        <f>IF(N1325="sníž. přenesená",J1325,0)</f>
        <v>0</v>
      </c>
      <c r="BI1325" s="228">
        <f>IF(N1325="nulová",J1325,0)</f>
        <v>0</v>
      </c>
      <c r="BJ1325" s="24" t="s">
        <v>82</v>
      </c>
      <c r="BK1325" s="228">
        <f>ROUND(I1325*H1325,2)</f>
        <v>0</v>
      </c>
      <c r="BL1325" s="24" t="s">
        <v>251</v>
      </c>
      <c r="BM1325" s="24" t="s">
        <v>1751</v>
      </c>
    </row>
    <row r="1326" s="11" customFormat="1">
      <c r="B1326" s="229"/>
      <c r="C1326" s="230"/>
      <c r="D1326" s="231" t="s">
        <v>152</v>
      </c>
      <c r="E1326" s="232" t="s">
        <v>30</v>
      </c>
      <c r="F1326" s="233" t="s">
        <v>1752</v>
      </c>
      <c r="G1326" s="230"/>
      <c r="H1326" s="232" t="s">
        <v>30</v>
      </c>
      <c r="I1326" s="234"/>
      <c r="J1326" s="230"/>
      <c r="K1326" s="230"/>
      <c r="L1326" s="235"/>
      <c r="M1326" s="236"/>
      <c r="N1326" s="237"/>
      <c r="O1326" s="237"/>
      <c r="P1326" s="237"/>
      <c r="Q1326" s="237"/>
      <c r="R1326" s="237"/>
      <c r="S1326" s="237"/>
      <c r="T1326" s="238"/>
      <c r="AT1326" s="239" t="s">
        <v>152</v>
      </c>
      <c r="AU1326" s="239" t="s">
        <v>84</v>
      </c>
      <c r="AV1326" s="11" t="s">
        <v>82</v>
      </c>
      <c r="AW1326" s="11" t="s">
        <v>37</v>
      </c>
      <c r="AX1326" s="11" t="s">
        <v>74</v>
      </c>
      <c r="AY1326" s="239" t="s">
        <v>143</v>
      </c>
    </row>
    <row r="1327" s="11" customFormat="1">
      <c r="B1327" s="229"/>
      <c r="C1327" s="230"/>
      <c r="D1327" s="231" t="s">
        <v>152</v>
      </c>
      <c r="E1327" s="232" t="s">
        <v>30</v>
      </c>
      <c r="F1327" s="233" t="s">
        <v>1753</v>
      </c>
      <c r="G1327" s="230"/>
      <c r="H1327" s="232" t="s">
        <v>30</v>
      </c>
      <c r="I1327" s="234"/>
      <c r="J1327" s="230"/>
      <c r="K1327" s="230"/>
      <c r="L1327" s="235"/>
      <c r="M1327" s="236"/>
      <c r="N1327" s="237"/>
      <c r="O1327" s="237"/>
      <c r="P1327" s="237"/>
      <c r="Q1327" s="237"/>
      <c r="R1327" s="237"/>
      <c r="S1327" s="237"/>
      <c r="T1327" s="238"/>
      <c r="AT1327" s="239" t="s">
        <v>152</v>
      </c>
      <c r="AU1327" s="239" t="s">
        <v>84</v>
      </c>
      <c r="AV1327" s="11" t="s">
        <v>82</v>
      </c>
      <c r="AW1327" s="11" t="s">
        <v>37</v>
      </c>
      <c r="AX1327" s="11" t="s">
        <v>74</v>
      </c>
      <c r="AY1327" s="239" t="s">
        <v>143</v>
      </c>
    </row>
    <row r="1328" s="11" customFormat="1">
      <c r="B1328" s="229"/>
      <c r="C1328" s="230"/>
      <c r="D1328" s="231" t="s">
        <v>152</v>
      </c>
      <c r="E1328" s="232" t="s">
        <v>30</v>
      </c>
      <c r="F1328" s="233" t="s">
        <v>1754</v>
      </c>
      <c r="G1328" s="230"/>
      <c r="H1328" s="232" t="s">
        <v>30</v>
      </c>
      <c r="I1328" s="234"/>
      <c r="J1328" s="230"/>
      <c r="K1328" s="230"/>
      <c r="L1328" s="235"/>
      <c r="M1328" s="236"/>
      <c r="N1328" s="237"/>
      <c r="O1328" s="237"/>
      <c r="P1328" s="237"/>
      <c r="Q1328" s="237"/>
      <c r="R1328" s="237"/>
      <c r="S1328" s="237"/>
      <c r="T1328" s="238"/>
      <c r="AT1328" s="239" t="s">
        <v>152</v>
      </c>
      <c r="AU1328" s="239" t="s">
        <v>84</v>
      </c>
      <c r="AV1328" s="11" t="s">
        <v>82</v>
      </c>
      <c r="AW1328" s="11" t="s">
        <v>37</v>
      </c>
      <c r="AX1328" s="11" t="s">
        <v>74</v>
      </c>
      <c r="AY1328" s="239" t="s">
        <v>143</v>
      </c>
    </row>
    <row r="1329" s="11" customFormat="1">
      <c r="B1329" s="229"/>
      <c r="C1329" s="230"/>
      <c r="D1329" s="231" t="s">
        <v>152</v>
      </c>
      <c r="E1329" s="232" t="s">
        <v>30</v>
      </c>
      <c r="F1329" s="233" t="s">
        <v>1755</v>
      </c>
      <c r="G1329" s="230"/>
      <c r="H1329" s="232" t="s">
        <v>30</v>
      </c>
      <c r="I1329" s="234"/>
      <c r="J1329" s="230"/>
      <c r="K1329" s="230"/>
      <c r="L1329" s="235"/>
      <c r="M1329" s="236"/>
      <c r="N1329" s="237"/>
      <c r="O1329" s="237"/>
      <c r="P1329" s="237"/>
      <c r="Q1329" s="237"/>
      <c r="R1329" s="237"/>
      <c r="S1329" s="237"/>
      <c r="T1329" s="238"/>
      <c r="AT1329" s="239" t="s">
        <v>152</v>
      </c>
      <c r="AU1329" s="239" t="s">
        <v>84</v>
      </c>
      <c r="AV1329" s="11" t="s">
        <v>82</v>
      </c>
      <c r="AW1329" s="11" t="s">
        <v>37</v>
      </c>
      <c r="AX1329" s="11" t="s">
        <v>74</v>
      </c>
      <c r="AY1329" s="239" t="s">
        <v>143</v>
      </c>
    </row>
    <row r="1330" s="11" customFormat="1">
      <c r="B1330" s="229"/>
      <c r="C1330" s="230"/>
      <c r="D1330" s="231" t="s">
        <v>152</v>
      </c>
      <c r="E1330" s="232" t="s">
        <v>30</v>
      </c>
      <c r="F1330" s="233" t="s">
        <v>1756</v>
      </c>
      <c r="G1330" s="230"/>
      <c r="H1330" s="232" t="s">
        <v>30</v>
      </c>
      <c r="I1330" s="234"/>
      <c r="J1330" s="230"/>
      <c r="K1330" s="230"/>
      <c r="L1330" s="235"/>
      <c r="M1330" s="236"/>
      <c r="N1330" s="237"/>
      <c r="O1330" s="237"/>
      <c r="P1330" s="237"/>
      <c r="Q1330" s="237"/>
      <c r="R1330" s="237"/>
      <c r="S1330" s="237"/>
      <c r="T1330" s="238"/>
      <c r="AT1330" s="239" t="s">
        <v>152</v>
      </c>
      <c r="AU1330" s="239" t="s">
        <v>84</v>
      </c>
      <c r="AV1330" s="11" t="s">
        <v>82</v>
      </c>
      <c r="AW1330" s="11" t="s">
        <v>37</v>
      </c>
      <c r="AX1330" s="11" t="s">
        <v>74</v>
      </c>
      <c r="AY1330" s="239" t="s">
        <v>143</v>
      </c>
    </row>
    <row r="1331" s="12" customFormat="1">
      <c r="B1331" s="240"/>
      <c r="C1331" s="241"/>
      <c r="D1331" s="231" t="s">
        <v>152</v>
      </c>
      <c r="E1331" s="242" t="s">
        <v>30</v>
      </c>
      <c r="F1331" s="243" t="s">
        <v>1757</v>
      </c>
      <c r="G1331" s="241"/>
      <c r="H1331" s="244">
        <v>331</v>
      </c>
      <c r="I1331" s="245"/>
      <c r="J1331" s="241"/>
      <c r="K1331" s="241"/>
      <c r="L1331" s="246"/>
      <c r="M1331" s="247"/>
      <c r="N1331" s="248"/>
      <c r="O1331" s="248"/>
      <c r="P1331" s="248"/>
      <c r="Q1331" s="248"/>
      <c r="R1331" s="248"/>
      <c r="S1331" s="248"/>
      <c r="T1331" s="249"/>
      <c r="AT1331" s="250" t="s">
        <v>152</v>
      </c>
      <c r="AU1331" s="250" t="s">
        <v>84</v>
      </c>
      <c r="AV1331" s="12" t="s">
        <v>84</v>
      </c>
      <c r="AW1331" s="12" t="s">
        <v>37</v>
      </c>
      <c r="AX1331" s="12" t="s">
        <v>74</v>
      </c>
      <c r="AY1331" s="250" t="s">
        <v>143</v>
      </c>
    </row>
    <row r="1332" s="13" customFormat="1">
      <c r="B1332" s="251"/>
      <c r="C1332" s="252"/>
      <c r="D1332" s="231" t="s">
        <v>152</v>
      </c>
      <c r="E1332" s="253" t="s">
        <v>30</v>
      </c>
      <c r="F1332" s="254" t="s">
        <v>497</v>
      </c>
      <c r="G1332" s="252"/>
      <c r="H1332" s="255">
        <v>331</v>
      </c>
      <c r="I1332" s="256"/>
      <c r="J1332" s="252"/>
      <c r="K1332" s="252"/>
      <c r="L1332" s="257"/>
      <c r="M1332" s="258"/>
      <c r="N1332" s="259"/>
      <c r="O1332" s="259"/>
      <c r="P1332" s="259"/>
      <c r="Q1332" s="259"/>
      <c r="R1332" s="259"/>
      <c r="S1332" s="259"/>
      <c r="T1332" s="260"/>
      <c r="AT1332" s="261" t="s">
        <v>152</v>
      </c>
      <c r="AU1332" s="261" t="s">
        <v>84</v>
      </c>
      <c r="AV1332" s="13" t="s">
        <v>159</v>
      </c>
      <c r="AW1332" s="13" t="s">
        <v>37</v>
      </c>
      <c r="AX1332" s="13" t="s">
        <v>74</v>
      </c>
      <c r="AY1332" s="261" t="s">
        <v>143</v>
      </c>
    </row>
    <row r="1333" s="11" customFormat="1">
      <c r="B1333" s="229"/>
      <c r="C1333" s="230"/>
      <c r="D1333" s="231" t="s">
        <v>152</v>
      </c>
      <c r="E1333" s="232" t="s">
        <v>30</v>
      </c>
      <c r="F1333" s="233" t="s">
        <v>1758</v>
      </c>
      <c r="G1333" s="230"/>
      <c r="H1333" s="232" t="s">
        <v>30</v>
      </c>
      <c r="I1333" s="234"/>
      <c r="J1333" s="230"/>
      <c r="K1333" s="230"/>
      <c r="L1333" s="235"/>
      <c r="M1333" s="236"/>
      <c r="N1333" s="237"/>
      <c r="O1333" s="237"/>
      <c r="P1333" s="237"/>
      <c r="Q1333" s="237"/>
      <c r="R1333" s="237"/>
      <c r="S1333" s="237"/>
      <c r="T1333" s="238"/>
      <c r="AT1333" s="239" t="s">
        <v>152</v>
      </c>
      <c r="AU1333" s="239" t="s">
        <v>84</v>
      </c>
      <c r="AV1333" s="11" t="s">
        <v>82</v>
      </c>
      <c r="AW1333" s="11" t="s">
        <v>37</v>
      </c>
      <c r="AX1333" s="11" t="s">
        <v>74</v>
      </c>
      <c r="AY1333" s="239" t="s">
        <v>143</v>
      </c>
    </row>
    <row r="1334" s="12" customFormat="1">
      <c r="B1334" s="240"/>
      <c r="C1334" s="241"/>
      <c r="D1334" s="231" t="s">
        <v>152</v>
      </c>
      <c r="E1334" s="242" t="s">
        <v>30</v>
      </c>
      <c r="F1334" s="243" t="s">
        <v>1757</v>
      </c>
      <c r="G1334" s="241"/>
      <c r="H1334" s="244">
        <v>331</v>
      </c>
      <c r="I1334" s="245"/>
      <c r="J1334" s="241"/>
      <c r="K1334" s="241"/>
      <c r="L1334" s="246"/>
      <c r="M1334" s="247"/>
      <c r="N1334" s="248"/>
      <c r="O1334" s="248"/>
      <c r="P1334" s="248"/>
      <c r="Q1334" s="248"/>
      <c r="R1334" s="248"/>
      <c r="S1334" s="248"/>
      <c r="T1334" s="249"/>
      <c r="AT1334" s="250" t="s">
        <v>152</v>
      </c>
      <c r="AU1334" s="250" t="s">
        <v>84</v>
      </c>
      <c r="AV1334" s="12" t="s">
        <v>84</v>
      </c>
      <c r="AW1334" s="12" t="s">
        <v>37</v>
      </c>
      <c r="AX1334" s="12" t="s">
        <v>74</v>
      </c>
      <c r="AY1334" s="250" t="s">
        <v>143</v>
      </c>
    </row>
    <row r="1335" s="13" customFormat="1">
      <c r="B1335" s="251"/>
      <c r="C1335" s="252"/>
      <c r="D1335" s="231" t="s">
        <v>152</v>
      </c>
      <c r="E1335" s="253" t="s">
        <v>30</v>
      </c>
      <c r="F1335" s="254" t="s">
        <v>499</v>
      </c>
      <c r="G1335" s="252"/>
      <c r="H1335" s="255">
        <v>331</v>
      </c>
      <c r="I1335" s="256"/>
      <c r="J1335" s="252"/>
      <c r="K1335" s="252"/>
      <c r="L1335" s="257"/>
      <c r="M1335" s="258"/>
      <c r="N1335" s="259"/>
      <c r="O1335" s="259"/>
      <c r="P1335" s="259"/>
      <c r="Q1335" s="259"/>
      <c r="R1335" s="259"/>
      <c r="S1335" s="259"/>
      <c r="T1335" s="260"/>
      <c r="AT1335" s="261" t="s">
        <v>152</v>
      </c>
      <c r="AU1335" s="261" t="s">
        <v>84</v>
      </c>
      <c r="AV1335" s="13" t="s">
        <v>159</v>
      </c>
      <c r="AW1335" s="13" t="s">
        <v>37</v>
      </c>
      <c r="AX1335" s="13" t="s">
        <v>74</v>
      </c>
      <c r="AY1335" s="261" t="s">
        <v>143</v>
      </c>
    </row>
    <row r="1336" s="14" customFormat="1">
      <c r="B1336" s="262"/>
      <c r="C1336" s="263"/>
      <c r="D1336" s="231" t="s">
        <v>152</v>
      </c>
      <c r="E1336" s="264" t="s">
        <v>30</v>
      </c>
      <c r="F1336" s="265" t="s">
        <v>187</v>
      </c>
      <c r="G1336" s="263"/>
      <c r="H1336" s="266">
        <v>662</v>
      </c>
      <c r="I1336" s="267"/>
      <c r="J1336" s="263"/>
      <c r="K1336" s="263"/>
      <c r="L1336" s="268"/>
      <c r="M1336" s="269"/>
      <c r="N1336" s="270"/>
      <c r="O1336" s="270"/>
      <c r="P1336" s="270"/>
      <c r="Q1336" s="270"/>
      <c r="R1336" s="270"/>
      <c r="S1336" s="270"/>
      <c r="T1336" s="271"/>
      <c r="AT1336" s="272" t="s">
        <v>152</v>
      </c>
      <c r="AU1336" s="272" t="s">
        <v>84</v>
      </c>
      <c r="AV1336" s="14" t="s">
        <v>150</v>
      </c>
      <c r="AW1336" s="14" t="s">
        <v>37</v>
      </c>
      <c r="AX1336" s="14" t="s">
        <v>82</v>
      </c>
      <c r="AY1336" s="272" t="s">
        <v>143</v>
      </c>
    </row>
    <row r="1337" s="1" customFormat="1" ht="16.5" customHeight="1">
      <c r="B1337" s="46"/>
      <c r="C1337" s="217" t="s">
        <v>1759</v>
      </c>
      <c r="D1337" s="217" t="s">
        <v>145</v>
      </c>
      <c r="E1337" s="218" t="s">
        <v>1760</v>
      </c>
      <c r="F1337" s="219" t="s">
        <v>1761</v>
      </c>
      <c r="G1337" s="220" t="s">
        <v>209</v>
      </c>
      <c r="H1337" s="221">
        <v>331</v>
      </c>
      <c r="I1337" s="222"/>
      <c r="J1337" s="223">
        <f>ROUND(I1337*H1337,2)</f>
        <v>0</v>
      </c>
      <c r="K1337" s="219" t="s">
        <v>30</v>
      </c>
      <c r="L1337" s="72"/>
      <c r="M1337" s="224" t="s">
        <v>30</v>
      </c>
      <c r="N1337" s="225" t="s">
        <v>45</v>
      </c>
      <c r="O1337" s="47"/>
      <c r="P1337" s="226">
        <f>O1337*H1337</f>
        <v>0</v>
      </c>
      <c r="Q1337" s="226">
        <v>0</v>
      </c>
      <c r="R1337" s="226">
        <f>Q1337*H1337</f>
        <v>0</v>
      </c>
      <c r="S1337" s="226">
        <v>0</v>
      </c>
      <c r="T1337" s="227">
        <f>S1337*H1337</f>
        <v>0</v>
      </c>
      <c r="AR1337" s="24" t="s">
        <v>251</v>
      </c>
      <c r="AT1337" s="24" t="s">
        <v>145</v>
      </c>
      <c r="AU1337" s="24" t="s">
        <v>84</v>
      </c>
      <c r="AY1337" s="24" t="s">
        <v>143</v>
      </c>
      <c r="BE1337" s="228">
        <f>IF(N1337="základní",J1337,0)</f>
        <v>0</v>
      </c>
      <c r="BF1337" s="228">
        <f>IF(N1337="snížená",J1337,0)</f>
        <v>0</v>
      </c>
      <c r="BG1337" s="228">
        <f>IF(N1337="zákl. přenesená",J1337,0)</f>
        <v>0</v>
      </c>
      <c r="BH1337" s="228">
        <f>IF(N1337="sníž. přenesená",J1337,0)</f>
        <v>0</v>
      </c>
      <c r="BI1337" s="228">
        <f>IF(N1337="nulová",J1337,0)</f>
        <v>0</v>
      </c>
      <c r="BJ1337" s="24" t="s">
        <v>82</v>
      </c>
      <c r="BK1337" s="228">
        <f>ROUND(I1337*H1337,2)</f>
        <v>0</v>
      </c>
      <c r="BL1337" s="24" t="s">
        <v>251</v>
      </c>
      <c r="BM1337" s="24" t="s">
        <v>1762</v>
      </c>
    </row>
    <row r="1338" s="11" customFormat="1">
      <c r="B1338" s="229"/>
      <c r="C1338" s="230"/>
      <c r="D1338" s="231" t="s">
        <v>152</v>
      </c>
      <c r="E1338" s="232" t="s">
        <v>30</v>
      </c>
      <c r="F1338" s="233" t="s">
        <v>1763</v>
      </c>
      <c r="G1338" s="230"/>
      <c r="H1338" s="232" t="s">
        <v>30</v>
      </c>
      <c r="I1338" s="234"/>
      <c r="J1338" s="230"/>
      <c r="K1338" s="230"/>
      <c r="L1338" s="235"/>
      <c r="M1338" s="236"/>
      <c r="N1338" s="237"/>
      <c r="O1338" s="237"/>
      <c r="P1338" s="237"/>
      <c r="Q1338" s="237"/>
      <c r="R1338" s="237"/>
      <c r="S1338" s="237"/>
      <c r="T1338" s="238"/>
      <c r="AT1338" s="239" t="s">
        <v>152</v>
      </c>
      <c r="AU1338" s="239" t="s">
        <v>84</v>
      </c>
      <c r="AV1338" s="11" t="s">
        <v>82</v>
      </c>
      <c r="AW1338" s="11" t="s">
        <v>37</v>
      </c>
      <c r="AX1338" s="11" t="s">
        <v>74</v>
      </c>
      <c r="AY1338" s="239" t="s">
        <v>143</v>
      </c>
    </row>
    <row r="1339" s="11" customFormat="1">
      <c r="B1339" s="229"/>
      <c r="C1339" s="230"/>
      <c r="D1339" s="231" t="s">
        <v>152</v>
      </c>
      <c r="E1339" s="232" t="s">
        <v>30</v>
      </c>
      <c r="F1339" s="233" t="s">
        <v>1764</v>
      </c>
      <c r="G1339" s="230"/>
      <c r="H1339" s="232" t="s">
        <v>30</v>
      </c>
      <c r="I1339" s="234"/>
      <c r="J1339" s="230"/>
      <c r="K1339" s="230"/>
      <c r="L1339" s="235"/>
      <c r="M1339" s="236"/>
      <c r="N1339" s="237"/>
      <c r="O1339" s="237"/>
      <c r="P1339" s="237"/>
      <c r="Q1339" s="237"/>
      <c r="R1339" s="237"/>
      <c r="S1339" s="237"/>
      <c r="T1339" s="238"/>
      <c r="AT1339" s="239" t="s">
        <v>152</v>
      </c>
      <c r="AU1339" s="239" t="s">
        <v>84</v>
      </c>
      <c r="AV1339" s="11" t="s">
        <v>82</v>
      </c>
      <c r="AW1339" s="11" t="s">
        <v>37</v>
      </c>
      <c r="AX1339" s="11" t="s">
        <v>74</v>
      </c>
      <c r="AY1339" s="239" t="s">
        <v>143</v>
      </c>
    </row>
    <row r="1340" s="11" customFormat="1">
      <c r="B1340" s="229"/>
      <c r="C1340" s="230"/>
      <c r="D1340" s="231" t="s">
        <v>152</v>
      </c>
      <c r="E1340" s="232" t="s">
        <v>30</v>
      </c>
      <c r="F1340" s="233" t="s">
        <v>1765</v>
      </c>
      <c r="G1340" s="230"/>
      <c r="H1340" s="232" t="s">
        <v>30</v>
      </c>
      <c r="I1340" s="234"/>
      <c r="J1340" s="230"/>
      <c r="K1340" s="230"/>
      <c r="L1340" s="235"/>
      <c r="M1340" s="236"/>
      <c r="N1340" s="237"/>
      <c r="O1340" s="237"/>
      <c r="P1340" s="237"/>
      <c r="Q1340" s="237"/>
      <c r="R1340" s="237"/>
      <c r="S1340" s="237"/>
      <c r="T1340" s="238"/>
      <c r="AT1340" s="239" t="s">
        <v>152</v>
      </c>
      <c r="AU1340" s="239" t="s">
        <v>84</v>
      </c>
      <c r="AV1340" s="11" t="s">
        <v>82</v>
      </c>
      <c r="AW1340" s="11" t="s">
        <v>37</v>
      </c>
      <c r="AX1340" s="11" t="s">
        <v>74</v>
      </c>
      <c r="AY1340" s="239" t="s">
        <v>143</v>
      </c>
    </row>
    <row r="1341" s="11" customFormat="1">
      <c r="B1341" s="229"/>
      <c r="C1341" s="230"/>
      <c r="D1341" s="231" t="s">
        <v>152</v>
      </c>
      <c r="E1341" s="232" t="s">
        <v>30</v>
      </c>
      <c r="F1341" s="233" t="s">
        <v>1766</v>
      </c>
      <c r="G1341" s="230"/>
      <c r="H1341" s="232" t="s">
        <v>30</v>
      </c>
      <c r="I1341" s="234"/>
      <c r="J1341" s="230"/>
      <c r="K1341" s="230"/>
      <c r="L1341" s="235"/>
      <c r="M1341" s="236"/>
      <c r="N1341" s="237"/>
      <c r="O1341" s="237"/>
      <c r="P1341" s="237"/>
      <c r="Q1341" s="237"/>
      <c r="R1341" s="237"/>
      <c r="S1341" s="237"/>
      <c r="T1341" s="238"/>
      <c r="AT1341" s="239" t="s">
        <v>152</v>
      </c>
      <c r="AU1341" s="239" t="s">
        <v>84</v>
      </c>
      <c r="AV1341" s="11" t="s">
        <v>82</v>
      </c>
      <c r="AW1341" s="11" t="s">
        <v>37</v>
      </c>
      <c r="AX1341" s="11" t="s">
        <v>74</v>
      </c>
      <c r="AY1341" s="239" t="s">
        <v>143</v>
      </c>
    </row>
    <row r="1342" s="12" customFormat="1">
      <c r="B1342" s="240"/>
      <c r="C1342" s="241"/>
      <c r="D1342" s="231" t="s">
        <v>152</v>
      </c>
      <c r="E1342" s="242" t="s">
        <v>30</v>
      </c>
      <c r="F1342" s="243" t="s">
        <v>1757</v>
      </c>
      <c r="G1342" s="241"/>
      <c r="H1342" s="244">
        <v>331</v>
      </c>
      <c r="I1342" s="245"/>
      <c r="J1342" s="241"/>
      <c r="K1342" s="241"/>
      <c r="L1342" s="246"/>
      <c r="M1342" s="247"/>
      <c r="N1342" s="248"/>
      <c r="O1342" s="248"/>
      <c r="P1342" s="248"/>
      <c r="Q1342" s="248"/>
      <c r="R1342" s="248"/>
      <c r="S1342" s="248"/>
      <c r="T1342" s="249"/>
      <c r="AT1342" s="250" t="s">
        <v>152</v>
      </c>
      <c r="AU1342" s="250" t="s">
        <v>84</v>
      </c>
      <c r="AV1342" s="12" t="s">
        <v>84</v>
      </c>
      <c r="AW1342" s="12" t="s">
        <v>37</v>
      </c>
      <c r="AX1342" s="12" t="s">
        <v>82</v>
      </c>
      <c r="AY1342" s="250" t="s">
        <v>143</v>
      </c>
    </row>
    <row r="1343" s="1" customFormat="1" ht="25.5" customHeight="1">
      <c r="B1343" s="46"/>
      <c r="C1343" s="273" t="s">
        <v>1767</v>
      </c>
      <c r="D1343" s="273" t="s">
        <v>195</v>
      </c>
      <c r="E1343" s="274" t="s">
        <v>1768</v>
      </c>
      <c r="F1343" s="275" t="s">
        <v>1769</v>
      </c>
      <c r="G1343" s="276" t="s">
        <v>209</v>
      </c>
      <c r="H1343" s="277">
        <v>338</v>
      </c>
      <c r="I1343" s="278"/>
      <c r="J1343" s="279">
        <f>ROUND(I1343*H1343,2)</f>
        <v>0</v>
      </c>
      <c r="K1343" s="275" t="s">
        <v>149</v>
      </c>
      <c r="L1343" s="280"/>
      <c r="M1343" s="281" t="s">
        <v>30</v>
      </c>
      <c r="N1343" s="282" t="s">
        <v>45</v>
      </c>
      <c r="O1343" s="47"/>
      <c r="P1343" s="226">
        <f>O1343*H1343</f>
        <v>0</v>
      </c>
      <c r="Q1343" s="226">
        <v>0.0023999999999999998</v>
      </c>
      <c r="R1343" s="226">
        <f>Q1343*H1343</f>
        <v>0.81119999999999992</v>
      </c>
      <c r="S1343" s="226">
        <v>0</v>
      </c>
      <c r="T1343" s="227">
        <f>S1343*H1343</f>
        <v>0</v>
      </c>
      <c r="AR1343" s="24" t="s">
        <v>363</v>
      </c>
      <c r="AT1343" s="24" t="s">
        <v>195</v>
      </c>
      <c r="AU1343" s="24" t="s">
        <v>84</v>
      </c>
      <c r="AY1343" s="24" t="s">
        <v>143</v>
      </c>
      <c r="BE1343" s="228">
        <f>IF(N1343="základní",J1343,0)</f>
        <v>0</v>
      </c>
      <c r="BF1343" s="228">
        <f>IF(N1343="snížená",J1343,0)</f>
        <v>0</v>
      </c>
      <c r="BG1343" s="228">
        <f>IF(N1343="zákl. přenesená",J1343,0)</f>
        <v>0</v>
      </c>
      <c r="BH1343" s="228">
        <f>IF(N1343="sníž. přenesená",J1343,0)</f>
        <v>0</v>
      </c>
      <c r="BI1343" s="228">
        <f>IF(N1343="nulová",J1343,0)</f>
        <v>0</v>
      </c>
      <c r="BJ1343" s="24" t="s">
        <v>82</v>
      </c>
      <c r="BK1343" s="228">
        <f>ROUND(I1343*H1343,2)</f>
        <v>0</v>
      </c>
      <c r="BL1343" s="24" t="s">
        <v>251</v>
      </c>
      <c r="BM1343" s="24" t="s">
        <v>1770</v>
      </c>
    </row>
    <row r="1344" s="11" customFormat="1">
      <c r="B1344" s="229"/>
      <c r="C1344" s="230"/>
      <c r="D1344" s="231" t="s">
        <v>152</v>
      </c>
      <c r="E1344" s="232" t="s">
        <v>30</v>
      </c>
      <c r="F1344" s="233" t="s">
        <v>529</v>
      </c>
      <c r="G1344" s="230"/>
      <c r="H1344" s="232" t="s">
        <v>30</v>
      </c>
      <c r="I1344" s="234"/>
      <c r="J1344" s="230"/>
      <c r="K1344" s="230"/>
      <c r="L1344" s="235"/>
      <c r="M1344" s="236"/>
      <c r="N1344" s="237"/>
      <c r="O1344" s="237"/>
      <c r="P1344" s="237"/>
      <c r="Q1344" s="237"/>
      <c r="R1344" s="237"/>
      <c r="S1344" s="237"/>
      <c r="T1344" s="238"/>
      <c r="AT1344" s="239" t="s">
        <v>152</v>
      </c>
      <c r="AU1344" s="239" t="s">
        <v>84</v>
      </c>
      <c r="AV1344" s="11" t="s">
        <v>82</v>
      </c>
      <c r="AW1344" s="11" t="s">
        <v>37</v>
      </c>
      <c r="AX1344" s="11" t="s">
        <v>74</v>
      </c>
      <c r="AY1344" s="239" t="s">
        <v>143</v>
      </c>
    </row>
    <row r="1345" s="11" customFormat="1">
      <c r="B1345" s="229"/>
      <c r="C1345" s="230"/>
      <c r="D1345" s="231" t="s">
        <v>152</v>
      </c>
      <c r="E1345" s="232" t="s">
        <v>30</v>
      </c>
      <c r="F1345" s="233" t="s">
        <v>1771</v>
      </c>
      <c r="G1345" s="230"/>
      <c r="H1345" s="232" t="s">
        <v>30</v>
      </c>
      <c r="I1345" s="234"/>
      <c r="J1345" s="230"/>
      <c r="K1345" s="230"/>
      <c r="L1345" s="235"/>
      <c r="M1345" s="236"/>
      <c r="N1345" s="237"/>
      <c r="O1345" s="237"/>
      <c r="P1345" s="237"/>
      <c r="Q1345" s="237"/>
      <c r="R1345" s="237"/>
      <c r="S1345" s="237"/>
      <c r="T1345" s="238"/>
      <c r="AT1345" s="239" t="s">
        <v>152</v>
      </c>
      <c r="AU1345" s="239" t="s">
        <v>84</v>
      </c>
      <c r="AV1345" s="11" t="s">
        <v>82</v>
      </c>
      <c r="AW1345" s="11" t="s">
        <v>37</v>
      </c>
      <c r="AX1345" s="11" t="s">
        <v>74</v>
      </c>
      <c r="AY1345" s="239" t="s">
        <v>143</v>
      </c>
    </row>
    <row r="1346" s="12" customFormat="1">
      <c r="B1346" s="240"/>
      <c r="C1346" s="241"/>
      <c r="D1346" s="231" t="s">
        <v>152</v>
      </c>
      <c r="E1346" s="242" t="s">
        <v>30</v>
      </c>
      <c r="F1346" s="243" t="s">
        <v>1772</v>
      </c>
      <c r="G1346" s="241"/>
      <c r="H1346" s="244">
        <v>338</v>
      </c>
      <c r="I1346" s="245"/>
      <c r="J1346" s="241"/>
      <c r="K1346" s="241"/>
      <c r="L1346" s="246"/>
      <c r="M1346" s="247"/>
      <c r="N1346" s="248"/>
      <c r="O1346" s="248"/>
      <c r="P1346" s="248"/>
      <c r="Q1346" s="248"/>
      <c r="R1346" s="248"/>
      <c r="S1346" s="248"/>
      <c r="T1346" s="249"/>
      <c r="AT1346" s="250" t="s">
        <v>152</v>
      </c>
      <c r="AU1346" s="250" t="s">
        <v>84</v>
      </c>
      <c r="AV1346" s="12" t="s">
        <v>84</v>
      </c>
      <c r="AW1346" s="12" t="s">
        <v>37</v>
      </c>
      <c r="AX1346" s="12" t="s">
        <v>82</v>
      </c>
      <c r="AY1346" s="250" t="s">
        <v>143</v>
      </c>
    </row>
    <row r="1347" s="1" customFormat="1" ht="25.5" customHeight="1">
      <c r="B1347" s="46"/>
      <c r="C1347" s="273" t="s">
        <v>1773</v>
      </c>
      <c r="D1347" s="273" t="s">
        <v>195</v>
      </c>
      <c r="E1347" s="274" t="s">
        <v>1774</v>
      </c>
      <c r="F1347" s="275" t="s">
        <v>1775</v>
      </c>
      <c r="G1347" s="276" t="s">
        <v>209</v>
      </c>
      <c r="H1347" s="277">
        <v>338</v>
      </c>
      <c r="I1347" s="278"/>
      <c r="J1347" s="279">
        <f>ROUND(I1347*H1347,2)</f>
        <v>0</v>
      </c>
      <c r="K1347" s="275" t="s">
        <v>149</v>
      </c>
      <c r="L1347" s="280"/>
      <c r="M1347" s="281" t="s">
        <v>30</v>
      </c>
      <c r="N1347" s="282" t="s">
        <v>45</v>
      </c>
      <c r="O1347" s="47"/>
      <c r="P1347" s="226">
        <f>O1347*H1347</f>
        <v>0</v>
      </c>
      <c r="Q1347" s="226">
        <v>0.0038999999999999998</v>
      </c>
      <c r="R1347" s="226">
        <f>Q1347*H1347</f>
        <v>1.3182</v>
      </c>
      <c r="S1347" s="226">
        <v>0</v>
      </c>
      <c r="T1347" s="227">
        <f>S1347*H1347</f>
        <v>0</v>
      </c>
      <c r="AR1347" s="24" t="s">
        <v>363</v>
      </c>
      <c r="AT1347" s="24" t="s">
        <v>195</v>
      </c>
      <c r="AU1347" s="24" t="s">
        <v>84</v>
      </c>
      <c r="AY1347" s="24" t="s">
        <v>143</v>
      </c>
      <c r="BE1347" s="228">
        <f>IF(N1347="základní",J1347,0)</f>
        <v>0</v>
      </c>
      <c r="BF1347" s="228">
        <f>IF(N1347="snížená",J1347,0)</f>
        <v>0</v>
      </c>
      <c r="BG1347" s="228">
        <f>IF(N1347="zákl. přenesená",J1347,0)</f>
        <v>0</v>
      </c>
      <c r="BH1347" s="228">
        <f>IF(N1347="sníž. přenesená",J1347,0)</f>
        <v>0</v>
      </c>
      <c r="BI1347" s="228">
        <f>IF(N1347="nulová",J1347,0)</f>
        <v>0</v>
      </c>
      <c r="BJ1347" s="24" t="s">
        <v>82</v>
      </c>
      <c r="BK1347" s="228">
        <f>ROUND(I1347*H1347,2)</f>
        <v>0</v>
      </c>
      <c r="BL1347" s="24" t="s">
        <v>251</v>
      </c>
      <c r="BM1347" s="24" t="s">
        <v>1776</v>
      </c>
    </row>
    <row r="1348" s="11" customFormat="1">
      <c r="B1348" s="229"/>
      <c r="C1348" s="230"/>
      <c r="D1348" s="231" t="s">
        <v>152</v>
      </c>
      <c r="E1348" s="232" t="s">
        <v>30</v>
      </c>
      <c r="F1348" s="233" t="s">
        <v>529</v>
      </c>
      <c r="G1348" s="230"/>
      <c r="H1348" s="232" t="s">
        <v>30</v>
      </c>
      <c r="I1348" s="234"/>
      <c r="J1348" s="230"/>
      <c r="K1348" s="230"/>
      <c r="L1348" s="235"/>
      <c r="M1348" s="236"/>
      <c r="N1348" s="237"/>
      <c r="O1348" s="237"/>
      <c r="P1348" s="237"/>
      <c r="Q1348" s="237"/>
      <c r="R1348" s="237"/>
      <c r="S1348" s="237"/>
      <c r="T1348" s="238"/>
      <c r="AT1348" s="239" t="s">
        <v>152</v>
      </c>
      <c r="AU1348" s="239" t="s">
        <v>84</v>
      </c>
      <c r="AV1348" s="11" t="s">
        <v>82</v>
      </c>
      <c r="AW1348" s="11" t="s">
        <v>37</v>
      </c>
      <c r="AX1348" s="11" t="s">
        <v>74</v>
      </c>
      <c r="AY1348" s="239" t="s">
        <v>143</v>
      </c>
    </row>
    <row r="1349" s="11" customFormat="1">
      <c r="B1349" s="229"/>
      <c r="C1349" s="230"/>
      <c r="D1349" s="231" t="s">
        <v>152</v>
      </c>
      <c r="E1349" s="232" t="s">
        <v>30</v>
      </c>
      <c r="F1349" s="233" t="s">
        <v>1777</v>
      </c>
      <c r="G1349" s="230"/>
      <c r="H1349" s="232" t="s">
        <v>30</v>
      </c>
      <c r="I1349" s="234"/>
      <c r="J1349" s="230"/>
      <c r="K1349" s="230"/>
      <c r="L1349" s="235"/>
      <c r="M1349" s="236"/>
      <c r="N1349" s="237"/>
      <c r="O1349" s="237"/>
      <c r="P1349" s="237"/>
      <c r="Q1349" s="237"/>
      <c r="R1349" s="237"/>
      <c r="S1349" s="237"/>
      <c r="T1349" s="238"/>
      <c r="AT1349" s="239" t="s">
        <v>152</v>
      </c>
      <c r="AU1349" s="239" t="s">
        <v>84</v>
      </c>
      <c r="AV1349" s="11" t="s">
        <v>82</v>
      </c>
      <c r="AW1349" s="11" t="s">
        <v>37</v>
      </c>
      <c r="AX1349" s="11" t="s">
        <v>74</v>
      </c>
      <c r="AY1349" s="239" t="s">
        <v>143</v>
      </c>
    </row>
    <row r="1350" s="12" customFormat="1">
      <c r="B1350" s="240"/>
      <c r="C1350" s="241"/>
      <c r="D1350" s="231" t="s">
        <v>152</v>
      </c>
      <c r="E1350" s="242" t="s">
        <v>30</v>
      </c>
      <c r="F1350" s="243" t="s">
        <v>1772</v>
      </c>
      <c r="G1350" s="241"/>
      <c r="H1350" s="244">
        <v>338</v>
      </c>
      <c r="I1350" s="245"/>
      <c r="J1350" s="241"/>
      <c r="K1350" s="241"/>
      <c r="L1350" s="246"/>
      <c r="M1350" s="247"/>
      <c r="N1350" s="248"/>
      <c r="O1350" s="248"/>
      <c r="P1350" s="248"/>
      <c r="Q1350" s="248"/>
      <c r="R1350" s="248"/>
      <c r="S1350" s="248"/>
      <c r="T1350" s="249"/>
      <c r="AT1350" s="250" t="s">
        <v>152</v>
      </c>
      <c r="AU1350" s="250" t="s">
        <v>84</v>
      </c>
      <c r="AV1350" s="12" t="s">
        <v>84</v>
      </c>
      <c r="AW1350" s="12" t="s">
        <v>37</v>
      </c>
      <c r="AX1350" s="12" t="s">
        <v>82</v>
      </c>
      <c r="AY1350" s="250" t="s">
        <v>143</v>
      </c>
    </row>
    <row r="1351" s="1" customFormat="1" ht="16.5" customHeight="1">
      <c r="B1351" s="46"/>
      <c r="C1351" s="273" t="s">
        <v>1778</v>
      </c>
      <c r="D1351" s="273" t="s">
        <v>195</v>
      </c>
      <c r="E1351" s="274" t="s">
        <v>1779</v>
      </c>
      <c r="F1351" s="275" t="s">
        <v>1780</v>
      </c>
      <c r="G1351" s="276" t="s">
        <v>209</v>
      </c>
      <c r="H1351" s="277">
        <v>337.94</v>
      </c>
      <c r="I1351" s="278"/>
      <c r="J1351" s="279">
        <f>ROUND(I1351*H1351,2)</f>
        <v>0</v>
      </c>
      <c r="K1351" s="275" t="s">
        <v>149</v>
      </c>
      <c r="L1351" s="280"/>
      <c r="M1351" s="281" t="s">
        <v>30</v>
      </c>
      <c r="N1351" s="282" t="s">
        <v>45</v>
      </c>
      <c r="O1351" s="47"/>
      <c r="P1351" s="226">
        <f>O1351*H1351</f>
        <v>0</v>
      </c>
      <c r="Q1351" s="226">
        <v>0.0080000000000000002</v>
      </c>
      <c r="R1351" s="226">
        <f>Q1351*H1351</f>
        <v>2.7035200000000001</v>
      </c>
      <c r="S1351" s="226">
        <v>0</v>
      </c>
      <c r="T1351" s="227">
        <f>S1351*H1351</f>
        <v>0</v>
      </c>
      <c r="AR1351" s="24" t="s">
        <v>363</v>
      </c>
      <c r="AT1351" s="24" t="s">
        <v>195</v>
      </c>
      <c r="AU1351" s="24" t="s">
        <v>84</v>
      </c>
      <c r="AY1351" s="24" t="s">
        <v>143</v>
      </c>
      <c r="BE1351" s="228">
        <f>IF(N1351="základní",J1351,0)</f>
        <v>0</v>
      </c>
      <c r="BF1351" s="228">
        <f>IF(N1351="snížená",J1351,0)</f>
        <v>0</v>
      </c>
      <c r="BG1351" s="228">
        <f>IF(N1351="zákl. přenesená",J1351,0)</f>
        <v>0</v>
      </c>
      <c r="BH1351" s="228">
        <f>IF(N1351="sníž. přenesená",J1351,0)</f>
        <v>0</v>
      </c>
      <c r="BI1351" s="228">
        <f>IF(N1351="nulová",J1351,0)</f>
        <v>0</v>
      </c>
      <c r="BJ1351" s="24" t="s">
        <v>82</v>
      </c>
      <c r="BK1351" s="228">
        <f>ROUND(I1351*H1351,2)</f>
        <v>0</v>
      </c>
      <c r="BL1351" s="24" t="s">
        <v>251</v>
      </c>
      <c r="BM1351" s="24" t="s">
        <v>1781</v>
      </c>
    </row>
    <row r="1352" s="11" customFormat="1">
      <c r="B1352" s="229"/>
      <c r="C1352" s="230"/>
      <c r="D1352" s="231" t="s">
        <v>152</v>
      </c>
      <c r="E1352" s="232" t="s">
        <v>30</v>
      </c>
      <c r="F1352" s="233" t="s">
        <v>529</v>
      </c>
      <c r="G1352" s="230"/>
      <c r="H1352" s="232" t="s">
        <v>30</v>
      </c>
      <c r="I1352" s="234"/>
      <c r="J1352" s="230"/>
      <c r="K1352" s="230"/>
      <c r="L1352" s="235"/>
      <c r="M1352" s="236"/>
      <c r="N1352" s="237"/>
      <c r="O1352" s="237"/>
      <c r="P1352" s="237"/>
      <c r="Q1352" s="237"/>
      <c r="R1352" s="237"/>
      <c r="S1352" s="237"/>
      <c r="T1352" s="238"/>
      <c r="AT1352" s="239" t="s">
        <v>152</v>
      </c>
      <c r="AU1352" s="239" t="s">
        <v>84</v>
      </c>
      <c r="AV1352" s="11" t="s">
        <v>82</v>
      </c>
      <c r="AW1352" s="11" t="s">
        <v>37</v>
      </c>
      <c r="AX1352" s="11" t="s">
        <v>74</v>
      </c>
      <c r="AY1352" s="239" t="s">
        <v>143</v>
      </c>
    </row>
    <row r="1353" s="11" customFormat="1">
      <c r="B1353" s="229"/>
      <c r="C1353" s="230"/>
      <c r="D1353" s="231" t="s">
        <v>152</v>
      </c>
      <c r="E1353" s="232" t="s">
        <v>30</v>
      </c>
      <c r="F1353" s="233" t="s">
        <v>1782</v>
      </c>
      <c r="G1353" s="230"/>
      <c r="H1353" s="232" t="s">
        <v>30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AT1353" s="239" t="s">
        <v>152</v>
      </c>
      <c r="AU1353" s="239" t="s">
        <v>84</v>
      </c>
      <c r="AV1353" s="11" t="s">
        <v>82</v>
      </c>
      <c r="AW1353" s="11" t="s">
        <v>37</v>
      </c>
      <c r="AX1353" s="11" t="s">
        <v>74</v>
      </c>
      <c r="AY1353" s="239" t="s">
        <v>143</v>
      </c>
    </row>
    <row r="1354" s="12" customFormat="1">
      <c r="B1354" s="240"/>
      <c r="C1354" s="241"/>
      <c r="D1354" s="231" t="s">
        <v>152</v>
      </c>
      <c r="E1354" s="242" t="s">
        <v>30</v>
      </c>
      <c r="F1354" s="243" t="s">
        <v>1783</v>
      </c>
      <c r="G1354" s="241"/>
      <c r="H1354" s="244">
        <v>337.94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AT1354" s="250" t="s">
        <v>152</v>
      </c>
      <c r="AU1354" s="250" t="s">
        <v>84</v>
      </c>
      <c r="AV1354" s="12" t="s">
        <v>84</v>
      </c>
      <c r="AW1354" s="12" t="s">
        <v>37</v>
      </c>
      <c r="AX1354" s="12" t="s">
        <v>82</v>
      </c>
      <c r="AY1354" s="250" t="s">
        <v>143</v>
      </c>
    </row>
    <row r="1355" s="1" customFormat="1" ht="16.5" customHeight="1">
      <c r="B1355" s="46"/>
      <c r="C1355" s="217" t="s">
        <v>1784</v>
      </c>
      <c r="D1355" s="217" t="s">
        <v>145</v>
      </c>
      <c r="E1355" s="218" t="s">
        <v>1785</v>
      </c>
      <c r="F1355" s="219" t="s">
        <v>1786</v>
      </c>
      <c r="G1355" s="220" t="s">
        <v>209</v>
      </c>
      <c r="H1355" s="221">
        <v>553</v>
      </c>
      <c r="I1355" s="222"/>
      <c r="J1355" s="223">
        <f>ROUND(I1355*H1355,2)</f>
        <v>0</v>
      </c>
      <c r="K1355" s="219" t="s">
        <v>30</v>
      </c>
      <c r="L1355" s="72"/>
      <c r="M1355" s="224" t="s">
        <v>30</v>
      </c>
      <c r="N1355" s="225" t="s">
        <v>45</v>
      </c>
      <c r="O1355" s="47"/>
      <c r="P1355" s="226">
        <f>O1355*H1355</f>
        <v>0</v>
      </c>
      <c r="Q1355" s="226">
        <v>0</v>
      </c>
      <c r="R1355" s="226">
        <f>Q1355*H1355</f>
        <v>0</v>
      </c>
      <c r="S1355" s="226">
        <v>0</v>
      </c>
      <c r="T1355" s="227">
        <f>S1355*H1355</f>
        <v>0</v>
      </c>
      <c r="AR1355" s="24" t="s">
        <v>251</v>
      </c>
      <c r="AT1355" s="24" t="s">
        <v>145</v>
      </c>
      <c r="AU1355" s="24" t="s">
        <v>84</v>
      </c>
      <c r="AY1355" s="24" t="s">
        <v>143</v>
      </c>
      <c r="BE1355" s="228">
        <f>IF(N1355="základní",J1355,0)</f>
        <v>0</v>
      </c>
      <c r="BF1355" s="228">
        <f>IF(N1355="snížená",J1355,0)</f>
        <v>0</v>
      </c>
      <c r="BG1355" s="228">
        <f>IF(N1355="zákl. přenesená",J1355,0)</f>
        <v>0</v>
      </c>
      <c r="BH1355" s="228">
        <f>IF(N1355="sníž. přenesená",J1355,0)</f>
        <v>0</v>
      </c>
      <c r="BI1355" s="228">
        <f>IF(N1355="nulová",J1355,0)</f>
        <v>0</v>
      </c>
      <c r="BJ1355" s="24" t="s">
        <v>82</v>
      </c>
      <c r="BK1355" s="228">
        <f>ROUND(I1355*H1355,2)</f>
        <v>0</v>
      </c>
      <c r="BL1355" s="24" t="s">
        <v>251</v>
      </c>
      <c r="BM1355" s="24" t="s">
        <v>1787</v>
      </c>
    </row>
    <row r="1356" s="11" customFormat="1">
      <c r="B1356" s="229"/>
      <c r="C1356" s="230"/>
      <c r="D1356" s="231" t="s">
        <v>152</v>
      </c>
      <c r="E1356" s="232" t="s">
        <v>30</v>
      </c>
      <c r="F1356" s="233" t="s">
        <v>1763</v>
      </c>
      <c r="G1356" s="230"/>
      <c r="H1356" s="232" t="s">
        <v>30</v>
      </c>
      <c r="I1356" s="234"/>
      <c r="J1356" s="230"/>
      <c r="K1356" s="230"/>
      <c r="L1356" s="235"/>
      <c r="M1356" s="236"/>
      <c r="N1356" s="237"/>
      <c r="O1356" s="237"/>
      <c r="P1356" s="237"/>
      <c r="Q1356" s="237"/>
      <c r="R1356" s="237"/>
      <c r="S1356" s="237"/>
      <c r="T1356" s="238"/>
      <c r="AT1356" s="239" t="s">
        <v>152</v>
      </c>
      <c r="AU1356" s="239" t="s">
        <v>84</v>
      </c>
      <c r="AV1356" s="11" t="s">
        <v>82</v>
      </c>
      <c r="AW1356" s="11" t="s">
        <v>37</v>
      </c>
      <c r="AX1356" s="11" t="s">
        <v>74</v>
      </c>
      <c r="AY1356" s="239" t="s">
        <v>143</v>
      </c>
    </row>
    <row r="1357" s="11" customFormat="1">
      <c r="B1357" s="229"/>
      <c r="C1357" s="230"/>
      <c r="D1357" s="231" t="s">
        <v>152</v>
      </c>
      <c r="E1357" s="232" t="s">
        <v>30</v>
      </c>
      <c r="F1357" s="233" t="s">
        <v>1764</v>
      </c>
      <c r="G1357" s="230"/>
      <c r="H1357" s="232" t="s">
        <v>30</v>
      </c>
      <c r="I1357" s="234"/>
      <c r="J1357" s="230"/>
      <c r="K1357" s="230"/>
      <c r="L1357" s="235"/>
      <c r="M1357" s="236"/>
      <c r="N1357" s="237"/>
      <c r="O1357" s="237"/>
      <c r="P1357" s="237"/>
      <c r="Q1357" s="237"/>
      <c r="R1357" s="237"/>
      <c r="S1357" s="237"/>
      <c r="T1357" s="238"/>
      <c r="AT1357" s="239" t="s">
        <v>152</v>
      </c>
      <c r="AU1357" s="239" t="s">
        <v>84</v>
      </c>
      <c r="AV1357" s="11" t="s">
        <v>82</v>
      </c>
      <c r="AW1357" s="11" t="s">
        <v>37</v>
      </c>
      <c r="AX1357" s="11" t="s">
        <v>74</v>
      </c>
      <c r="AY1357" s="239" t="s">
        <v>143</v>
      </c>
    </row>
    <row r="1358" s="11" customFormat="1">
      <c r="B1358" s="229"/>
      <c r="C1358" s="230"/>
      <c r="D1358" s="231" t="s">
        <v>152</v>
      </c>
      <c r="E1358" s="232" t="s">
        <v>30</v>
      </c>
      <c r="F1358" s="233" t="s">
        <v>1497</v>
      </c>
      <c r="G1358" s="230"/>
      <c r="H1358" s="232" t="s">
        <v>30</v>
      </c>
      <c r="I1358" s="234"/>
      <c r="J1358" s="230"/>
      <c r="K1358" s="230"/>
      <c r="L1358" s="235"/>
      <c r="M1358" s="236"/>
      <c r="N1358" s="237"/>
      <c r="O1358" s="237"/>
      <c r="P1358" s="237"/>
      <c r="Q1358" s="237"/>
      <c r="R1358" s="237"/>
      <c r="S1358" s="237"/>
      <c r="T1358" s="238"/>
      <c r="AT1358" s="239" t="s">
        <v>152</v>
      </c>
      <c r="AU1358" s="239" t="s">
        <v>84</v>
      </c>
      <c r="AV1358" s="11" t="s">
        <v>82</v>
      </c>
      <c r="AW1358" s="11" t="s">
        <v>37</v>
      </c>
      <c r="AX1358" s="11" t="s">
        <v>74</v>
      </c>
      <c r="AY1358" s="239" t="s">
        <v>143</v>
      </c>
    </row>
    <row r="1359" s="11" customFormat="1">
      <c r="B1359" s="229"/>
      <c r="C1359" s="230"/>
      <c r="D1359" s="231" t="s">
        <v>152</v>
      </c>
      <c r="E1359" s="232" t="s">
        <v>30</v>
      </c>
      <c r="F1359" s="233" t="s">
        <v>1788</v>
      </c>
      <c r="G1359" s="230"/>
      <c r="H1359" s="232" t="s">
        <v>30</v>
      </c>
      <c r="I1359" s="234"/>
      <c r="J1359" s="230"/>
      <c r="K1359" s="230"/>
      <c r="L1359" s="235"/>
      <c r="M1359" s="236"/>
      <c r="N1359" s="237"/>
      <c r="O1359" s="237"/>
      <c r="P1359" s="237"/>
      <c r="Q1359" s="237"/>
      <c r="R1359" s="237"/>
      <c r="S1359" s="237"/>
      <c r="T1359" s="238"/>
      <c r="AT1359" s="239" t="s">
        <v>152</v>
      </c>
      <c r="AU1359" s="239" t="s">
        <v>84</v>
      </c>
      <c r="AV1359" s="11" t="s">
        <v>82</v>
      </c>
      <c r="AW1359" s="11" t="s">
        <v>37</v>
      </c>
      <c r="AX1359" s="11" t="s">
        <v>74</v>
      </c>
      <c r="AY1359" s="239" t="s">
        <v>143</v>
      </c>
    </row>
    <row r="1360" s="12" customFormat="1">
      <c r="B1360" s="240"/>
      <c r="C1360" s="241"/>
      <c r="D1360" s="231" t="s">
        <v>152</v>
      </c>
      <c r="E1360" s="242" t="s">
        <v>30</v>
      </c>
      <c r="F1360" s="243" t="s">
        <v>1789</v>
      </c>
      <c r="G1360" s="241"/>
      <c r="H1360" s="244">
        <v>553</v>
      </c>
      <c r="I1360" s="245"/>
      <c r="J1360" s="241"/>
      <c r="K1360" s="241"/>
      <c r="L1360" s="246"/>
      <c r="M1360" s="247"/>
      <c r="N1360" s="248"/>
      <c r="O1360" s="248"/>
      <c r="P1360" s="248"/>
      <c r="Q1360" s="248"/>
      <c r="R1360" s="248"/>
      <c r="S1360" s="248"/>
      <c r="T1360" s="249"/>
      <c r="AT1360" s="250" t="s">
        <v>152</v>
      </c>
      <c r="AU1360" s="250" t="s">
        <v>84</v>
      </c>
      <c r="AV1360" s="12" t="s">
        <v>84</v>
      </c>
      <c r="AW1360" s="12" t="s">
        <v>37</v>
      </c>
      <c r="AX1360" s="12" t="s">
        <v>82</v>
      </c>
      <c r="AY1360" s="250" t="s">
        <v>143</v>
      </c>
    </row>
    <row r="1361" s="1" customFormat="1" ht="16.5" customHeight="1">
      <c r="B1361" s="46"/>
      <c r="C1361" s="217" t="s">
        <v>1790</v>
      </c>
      <c r="D1361" s="217" t="s">
        <v>145</v>
      </c>
      <c r="E1361" s="218" t="s">
        <v>1791</v>
      </c>
      <c r="F1361" s="219" t="s">
        <v>1792</v>
      </c>
      <c r="G1361" s="220" t="s">
        <v>209</v>
      </c>
      <c r="H1361" s="221">
        <v>342</v>
      </c>
      <c r="I1361" s="222"/>
      <c r="J1361" s="223">
        <f>ROUND(I1361*H1361,2)</f>
        <v>0</v>
      </c>
      <c r="K1361" s="219" t="s">
        <v>30</v>
      </c>
      <c r="L1361" s="72"/>
      <c r="M1361" s="224" t="s">
        <v>30</v>
      </c>
      <c r="N1361" s="225" t="s">
        <v>45</v>
      </c>
      <c r="O1361" s="47"/>
      <c r="P1361" s="226">
        <f>O1361*H1361</f>
        <v>0</v>
      </c>
      <c r="Q1361" s="226">
        <v>0</v>
      </c>
      <c r="R1361" s="226">
        <f>Q1361*H1361</f>
        <v>0</v>
      </c>
      <c r="S1361" s="226">
        <v>0</v>
      </c>
      <c r="T1361" s="227">
        <f>S1361*H1361</f>
        <v>0</v>
      </c>
      <c r="AR1361" s="24" t="s">
        <v>251</v>
      </c>
      <c r="AT1361" s="24" t="s">
        <v>145</v>
      </c>
      <c r="AU1361" s="24" t="s">
        <v>84</v>
      </c>
      <c r="AY1361" s="24" t="s">
        <v>143</v>
      </c>
      <c r="BE1361" s="228">
        <f>IF(N1361="základní",J1361,0)</f>
        <v>0</v>
      </c>
      <c r="BF1361" s="228">
        <f>IF(N1361="snížená",J1361,0)</f>
        <v>0</v>
      </c>
      <c r="BG1361" s="228">
        <f>IF(N1361="zákl. přenesená",J1361,0)</f>
        <v>0</v>
      </c>
      <c r="BH1361" s="228">
        <f>IF(N1361="sníž. přenesená",J1361,0)</f>
        <v>0</v>
      </c>
      <c r="BI1361" s="228">
        <f>IF(N1361="nulová",J1361,0)</f>
        <v>0</v>
      </c>
      <c r="BJ1361" s="24" t="s">
        <v>82</v>
      </c>
      <c r="BK1361" s="228">
        <f>ROUND(I1361*H1361,2)</f>
        <v>0</v>
      </c>
      <c r="BL1361" s="24" t="s">
        <v>251</v>
      </c>
      <c r="BM1361" s="24" t="s">
        <v>1793</v>
      </c>
    </row>
    <row r="1362" s="11" customFormat="1">
      <c r="B1362" s="229"/>
      <c r="C1362" s="230"/>
      <c r="D1362" s="231" t="s">
        <v>152</v>
      </c>
      <c r="E1362" s="232" t="s">
        <v>30</v>
      </c>
      <c r="F1362" s="233" t="s">
        <v>1763</v>
      </c>
      <c r="G1362" s="230"/>
      <c r="H1362" s="232" t="s">
        <v>30</v>
      </c>
      <c r="I1362" s="234"/>
      <c r="J1362" s="230"/>
      <c r="K1362" s="230"/>
      <c r="L1362" s="235"/>
      <c r="M1362" s="236"/>
      <c r="N1362" s="237"/>
      <c r="O1362" s="237"/>
      <c r="P1362" s="237"/>
      <c r="Q1362" s="237"/>
      <c r="R1362" s="237"/>
      <c r="S1362" s="237"/>
      <c r="T1362" s="238"/>
      <c r="AT1362" s="239" t="s">
        <v>152</v>
      </c>
      <c r="AU1362" s="239" t="s">
        <v>84</v>
      </c>
      <c r="AV1362" s="11" t="s">
        <v>82</v>
      </c>
      <c r="AW1362" s="11" t="s">
        <v>37</v>
      </c>
      <c r="AX1362" s="11" t="s">
        <v>74</v>
      </c>
      <c r="AY1362" s="239" t="s">
        <v>143</v>
      </c>
    </row>
    <row r="1363" s="11" customFormat="1">
      <c r="B1363" s="229"/>
      <c r="C1363" s="230"/>
      <c r="D1363" s="231" t="s">
        <v>152</v>
      </c>
      <c r="E1363" s="232" t="s">
        <v>30</v>
      </c>
      <c r="F1363" s="233" t="s">
        <v>1764</v>
      </c>
      <c r="G1363" s="230"/>
      <c r="H1363" s="232" t="s">
        <v>30</v>
      </c>
      <c r="I1363" s="234"/>
      <c r="J1363" s="230"/>
      <c r="K1363" s="230"/>
      <c r="L1363" s="235"/>
      <c r="M1363" s="236"/>
      <c r="N1363" s="237"/>
      <c r="O1363" s="237"/>
      <c r="P1363" s="237"/>
      <c r="Q1363" s="237"/>
      <c r="R1363" s="237"/>
      <c r="S1363" s="237"/>
      <c r="T1363" s="238"/>
      <c r="AT1363" s="239" t="s">
        <v>152</v>
      </c>
      <c r="AU1363" s="239" t="s">
        <v>84</v>
      </c>
      <c r="AV1363" s="11" t="s">
        <v>82</v>
      </c>
      <c r="AW1363" s="11" t="s">
        <v>37</v>
      </c>
      <c r="AX1363" s="11" t="s">
        <v>74</v>
      </c>
      <c r="AY1363" s="239" t="s">
        <v>143</v>
      </c>
    </row>
    <row r="1364" s="11" customFormat="1">
      <c r="B1364" s="229"/>
      <c r="C1364" s="230"/>
      <c r="D1364" s="231" t="s">
        <v>152</v>
      </c>
      <c r="E1364" s="232" t="s">
        <v>30</v>
      </c>
      <c r="F1364" s="233" t="s">
        <v>1009</v>
      </c>
      <c r="G1364" s="230"/>
      <c r="H1364" s="232" t="s">
        <v>30</v>
      </c>
      <c r="I1364" s="234"/>
      <c r="J1364" s="230"/>
      <c r="K1364" s="230"/>
      <c r="L1364" s="235"/>
      <c r="M1364" s="236"/>
      <c r="N1364" s="237"/>
      <c r="O1364" s="237"/>
      <c r="P1364" s="237"/>
      <c r="Q1364" s="237"/>
      <c r="R1364" s="237"/>
      <c r="S1364" s="237"/>
      <c r="T1364" s="238"/>
      <c r="AT1364" s="239" t="s">
        <v>152</v>
      </c>
      <c r="AU1364" s="239" t="s">
        <v>84</v>
      </c>
      <c r="AV1364" s="11" t="s">
        <v>82</v>
      </c>
      <c r="AW1364" s="11" t="s">
        <v>37</v>
      </c>
      <c r="AX1364" s="11" t="s">
        <v>74</v>
      </c>
      <c r="AY1364" s="239" t="s">
        <v>143</v>
      </c>
    </row>
    <row r="1365" s="11" customFormat="1">
      <c r="B1365" s="229"/>
      <c r="C1365" s="230"/>
      <c r="D1365" s="231" t="s">
        <v>152</v>
      </c>
      <c r="E1365" s="232" t="s">
        <v>30</v>
      </c>
      <c r="F1365" s="233" t="s">
        <v>1794</v>
      </c>
      <c r="G1365" s="230"/>
      <c r="H1365" s="232" t="s">
        <v>30</v>
      </c>
      <c r="I1365" s="234"/>
      <c r="J1365" s="230"/>
      <c r="K1365" s="230"/>
      <c r="L1365" s="235"/>
      <c r="M1365" s="236"/>
      <c r="N1365" s="237"/>
      <c r="O1365" s="237"/>
      <c r="P1365" s="237"/>
      <c r="Q1365" s="237"/>
      <c r="R1365" s="237"/>
      <c r="S1365" s="237"/>
      <c r="T1365" s="238"/>
      <c r="AT1365" s="239" t="s">
        <v>152</v>
      </c>
      <c r="AU1365" s="239" t="s">
        <v>84</v>
      </c>
      <c r="AV1365" s="11" t="s">
        <v>82</v>
      </c>
      <c r="AW1365" s="11" t="s">
        <v>37</v>
      </c>
      <c r="AX1365" s="11" t="s">
        <v>74</v>
      </c>
      <c r="AY1365" s="239" t="s">
        <v>143</v>
      </c>
    </row>
    <row r="1366" s="12" customFormat="1">
      <c r="B1366" s="240"/>
      <c r="C1366" s="241"/>
      <c r="D1366" s="231" t="s">
        <v>152</v>
      </c>
      <c r="E1366" s="242" t="s">
        <v>30</v>
      </c>
      <c r="F1366" s="243" t="s">
        <v>1795</v>
      </c>
      <c r="G1366" s="241"/>
      <c r="H1366" s="244">
        <v>342</v>
      </c>
      <c r="I1366" s="245"/>
      <c r="J1366" s="241"/>
      <c r="K1366" s="241"/>
      <c r="L1366" s="246"/>
      <c r="M1366" s="247"/>
      <c r="N1366" s="248"/>
      <c r="O1366" s="248"/>
      <c r="P1366" s="248"/>
      <c r="Q1366" s="248"/>
      <c r="R1366" s="248"/>
      <c r="S1366" s="248"/>
      <c r="T1366" s="249"/>
      <c r="AT1366" s="250" t="s">
        <v>152</v>
      </c>
      <c r="AU1366" s="250" t="s">
        <v>84</v>
      </c>
      <c r="AV1366" s="12" t="s">
        <v>84</v>
      </c>
      <c r="AW1366" s="12" t="s">
        <v>37</v>
      </c>
      <c r="AX1366" s="12" t="s">
        <v>82</v>
      </c>
      <c r="AY1366" s="250" t="s">
        <v>143</v>
      </c>
    </row>
    <row r="1367" s="1" customFormat="1" ht="25.5" customHeight="1">
      <c r="B1367" s="46"/>
      <c r="C1367" s="273" t="s">
        <v>1796</v>
      </c>
      <c r="D1367" s="273" t="s">
        <v>195</v>
      </c>
      <c r="E1367" s="274" t="s">
        <v>1797</v>
      </c>
      <c r="F1367" s="275" t="s">
        <v>1798</v>
      </c>
      <c r="G1367" s="276" t="s">
        <v>148</v>
      </c>
      <c r="H1367" s="277">
        <v>148</v>
      </c>
      <c r="I1367" s="278"/>
      <c r="J1367" s="279">
        <f>ROUND(I1367*H1367,2)</f>
        <v>0</v>
      </c>
      <c r="K1367" s="275" t="s">
        <v>149</v>
      </c>
      <c r="L1367" s="280"/>
      <c r="M1367" s="281" t="s">
        <v>30</v>
      </c>
      <c r="N1367" s="282" t="s">
        <v>45</v>
      </c>
      <c r="O1367" s="47"/>
      <c r="P1367" s="226">
        <f>O1367*H1367</f>
        <v>0</v>
      </c>
      <c r="Q1367" s="226">
        <v>0.025000000000000001</v>
      </c>
      <c r="R1367" s="226">
        <f>Q1367*H1367</f>
        <v>3.7000000000000002</v>
      </c>
      <c r="S1367" s="226">
        <v>0</v>
      </c>
      <c r="T1367" s="227">
        <f>S1367*H1367</f>
        <v>0</v>
      </c>
      <c r="AR1367" s="24" t="s">
        <v>363</v>
      </c>
      <c r="AT1367" s="24" t="s">
        <v>195</v>
      </c>
      <c r="AU1367" s="24" t="s">
        <v>84</v>
      </c>
      <c r="AY1367" s="24" t="s">
        <v>143</v>
      </c>
      <c r="BE1367" s="228">
        <f>IF(N1367="základní",J1367,0)</f>
        <v>0</v>
      </c>
      <c r="BF1367" s="228">
        <f>IF(N1367="snížená",J1367,0)</f>
        <v>0</v>
      </c>
      <c r="BG1367" s="228">
        <f>IF(N1367="zákl. přenesená",J1367,0)</f>
        <v>0</v>
      </c>
      <c r="BH1367" s="228">
        <f>IF(N1367="sníž. přenesená",J1367,0)</f>
        <v>0</v>
      </c>
      <c r="BI1367" s="228">
        <f>IF(N1367="nulová",J1367,0)</f>
        <v>0</v>
      </c>
      <c r="BJ1367" s="24" t="s">
        <v>82</v>
      </c>
      <c r="BK1367" s="228">
        <f>ROUND(I1367*H1367,2)</f>
        <v>0</v>
      </c>
      <c r="BL1367" s="24" t="s">
        <v>251</v>
      </c>
      <c r="BM1367" s="24" t="s">
        <v>1799</v>
      </c>
    </row>
    <row r="1368" s="11" customFormat="1">
      <c r="B1368" s="229"/>
      <c r="C1368" s="230"/>
      <c r="D1368" s="231" t="s">
        <v>152</v>
      </c>
      <c r="E1368" s="232" t="s">
        <v>30</v>
      </c>
      <c r="F1368" s="233" t="s">
        <v>1009</v>
      </c>
      <c r="G1368" s="230"/>
      <c r="H1368" s="232" t="s">
        <v>30</v>
      </c>
      <c r="I1368" s="234"/>
      <c r="J1368" s="230"/>
      <c r="K1368" s="230"/>
      <c r="L1368" s="235"/>
      <c r="M1368" s="236"/>
      <c r="N1368" s="237"/>
      <c r="O1368" s="237"/>
      <c r="P1368" s="237"/>
      <c r="Q1368" s="237"/>
      <c r="R1368" s="237"/>
      <c r="S1368" s="237"/>
      <c r="T1368" s="238"/>
      <c r="AT1368" s="239" t="s">
        <v>152</v>
      </c>
      <c r="AU1368" s="239" t="s">
        <v>84</v>
      </c>
      <c r="AV1368" s="11" t="s">
        <v>82</v>
      </c>
      <c r="AW1368" s="11" t="s">
        <v>37</v>
      </c>
      <c r="AX1368" s="11" t="s">
        <v>74</v>
      </c>
      <c r="AY1368" s="239" t="s">
        <v>143</v>
      </c>
    </row>
    <row r="1369" s="11" customFormat="1">
      <c r="B1369" s="229"/>
      <c r="C1369" s="230"/>
      <c r="D1369" s="231" t="s">
        <v>152</v>
      </c>
      <c r="E1369" s="232" t="s">
        <v>30</v>
      </c>
      <c r="F1369" s="233" t="s">
        <v>1794</v>
      </c>
      <c r="G1369" s="230"/>
      <c r="H1369" s="232" t="s">
        <v>30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AT1369" s="239" t="s">
        <v>152</v>
      </c>
      <c r="AU1369" s="239" t="s">
        <v>84</v>
      </c>
      <c r="AV1369" s="11" t="s">
        <v>82</v>
      </c>
      <c r="AW1369" s="11" t="s">
        <v>37</v>
      </c>
      <c r="AX1369" s="11" t="s">
        <v>74</v>
      </c>
      <c r="AY1369" s="239" t="s">
        <v>143</v>
      </c>
    </row>
    <row r="1370" s="11" customFormat="1">
      <c r="B1370" s="229"/>
      <c r="C1370" s="230"/>
      <c r="D1370" s="231" t="s">
        <v>152</v>
      </c>
      <c r="E1370" s="232" t="s">
        <v>30</v>
      </c>
      <c r="F1370" s="233" t="s">
        <v>1800</v>
      </c>
      <c r="G1370" s="230"/>
      <c r="H1370" s="232" t="s">
        <v>30</v>
      </c>
      <c r="I1370" s="234"/>
      <c r="J1370" s="230"/>
      <c r="K1370" s="230"/>
      <c r="L1370" s="235"/>
      <c r="M1370" s="236"/>
      <c r="N1370" s="237"/>
      <c r="O1370" s="237"/>
      <c r="P1370" s="237"/>
      <c r="Q1370" s="237"/>
      <c r="R1370" s="237"/>
      <c r="S1370" s="237"/>
      <c r="T1370" s="238"/>
      <c r="AT1370" s="239" t="s">
        <v>152</v>
      </c>
      <c r="AU1370" s="239" t="s">
        <v>84</v>
      </c>
      <c r="AV1370" s="11" t="s">
        <v>82</v>
      </c>
      <c r="AW1370" s="11" t="s">
        <v>37</v>
      </c>
      <c r="AX1370" s="11" t="s">
        <v>74</v>
      </c>
      <c r="AY1370" s="239" t="s">
        <v>143</v>
      </c>
    </row>
    <row r="1371" s="12" customFormat="1">
      <c r="B1371" s="240"/>
      <c r="C1371" s="241"/>
      <c r="D1371" s="231" t="s">
        <v>152</v>
      </c>
      <c r="E1371" s="242" t="s">
        <v>30</v>
      </c>
      <c r="F1371" s="243" t="s">
        <v>1801</v>
      </c>
      <c r="G1371" s="241"/>
      <c r="H1371" s="244">
        <v>12.558</v>
      </c>
      <c r="I1371" s="245"/>
      <c r="J1371" s="241"/>
      <c r="K1371" s="241"/>
      <c r="L1371" s="246"/>
      <c r="M1371" s="247"/>
      <c r="N1371" s="248"/>
      <c r="O1371" s="248"/>
      <c r="P1371" s="248"/>
      <c r="Q1371" s="248"/>
      <c r="R1371" s="248"/>
      <c r="S1371" s="248"/>
      <c r="T1371" s="249"/>
      <c r="AT1371" s="250" t="s">
        <v>152</v>
      </c>
      <c r="AU1371" s="250" t="s">
        <v>84</v>
      </c>
      <c r="AV1371" s="12" t="s">
        <v>84</v>
      </c>
      <c r="AW1371" s="12" t="s">
        <v>37</v>
      </c>
      <c r="AX1371" s="12" t="s">
        <v>74</v>
      </c>
      <c r="AY1371" s="250" t="s">
        <v>143</v>
      </c>
    </row>
    <row r="1372" s="11" customFormat="1">
      <c r="B1372" s="229"/>
      <c r="C1372" s="230"/>
      <c r="D1372" s="231" t="s">
        <v>152</v>
      </c>
      <c r="E1372" s="232" t="s">
        <v>30</v>
      </c>
      <c r="F1372" s="233" t="s">
        <v>1497</v>
      </c>
      <c r="G1372" s="230"/>
      <c r="H1372" s="232" t="s">
        <v>30</v>
      </c>
      <c r="I1372" s="234"/>
      <c r="J1372" s="230"/>
      <c r="K1372" s="230"/>
      <c r="L1372" s="235"/>
      <c r="M1372" s="236"/>
      <c r="N1372" s="237"/>
      <c r="O1372" s="237"/>
      <c r="P1372" s="237"/>
      <c r="Q1372" s="237"/>
      <c r="R1372" s="237"/>
      <c r="S1372" s="237"/>
      <c r="T1372" s="238"/>
      <c r="AT1372" s="239" t="s">
        <v>152</v>
      </c>
      <c r="AU1372" s="239" t="s">
        <v>84</v>
      </c>
      <c r="AV1372" s="11" t="s">
        <v>82</v>
      </c>
      <c r="AW1372" s="11" t="s">
        <v>37</v>
      </c>
      <c r="AX1372" s="11" t="s">
        <v>74</v>
      </c>
      <c r="AY1372" s="239" t="s">
        <v>143</v>
      </c>
    </row>
    <row r="1373" s="11" customFormat="1">
      <c r="B1373" s="229"/>
      <c r="C1373" s="230"/>
      <c r="D1373" s="231" t="s">
        <v>152</v>
      </c>
      <c r="E1373" s="232" t="s">
        <v>30</v>
      </c>
      <c r="F1373" s="233" t="s">
        <v>1788</v>
      </c>
      <c r="G1373" s="230"/>
      <c r="H1373" s="232" t="s">
        <v>30</v>
      </c>
      <c r="I1373" s="234"/>
      <c r="J1373" s="230"/>
      <c r="K1373" s="230"/>
      <c r="L1373" s="235"/>
      <c r="M1373" s="236"/>
      <c r="N1373" s="237"/>
      <c r="O1373" s="237"/>
      <c r="P1373" s="237"/>
      <c r="Q1373" s="237"/>
      <c r="R1373" s="237"/>
      <c r="S1373" s="237"/>
      <c r="T1373" s="238"/>
      <c r="AT1373" s="239" t="s">
        <v>152</v>
      </c>
      <c r="AU1373" s="239" t="s">
        <v>84</v>
      </c>
      <c r="AV1373" s="11" t="s">
        <v>82</v>
      </c>
      <c r="AW1373" s="11" t="s">
        <v>37</v>
      </c>
      <c r="AX1373" s="11" t="s">
        <v>74</v>
      </c>
      <c r="AY1373" s="239" t="s">
        <v>143</v>
      </c>
    </row>
    <row r="1374" s="11" customFormat="1">
      <c r="B1374" s="229"/>
      <c r="C1374" s="230"/>
      <c r="D1374" s="231" t="s">
        <v>152</v>
      </c>
      <c r="E1374" s="232" t="s">
        <v>30</v>
      </c>
      <c r="F1374" s="233" t="s">
        <v>1802</v>
      </c>
      <c r="G1374" s="230"/>
      <c r="H1374" s="232" t="s">
        <v>30</v>
      </c>
      <c r="I1374" s="234"/>
      <c r="J1374" s="230"/>
      <c r="K1374" s="230"/>
      <c r="L1374" s="235"/>
      <c r="M1374" s="236"/>
      <c r="N1374" s="237"/>
      <c r="O1374" s="237"/>
      <c r="P1374" s="237"/>
      <c r="Q1374" s="237"/>
      <c r="R1374" s="237"/>
      <c r="S1374" s="237"/>
      <c r="T1374" s="238"/>
      <c r="AT1374" s="239" t="s">
        <v>152</v>
      </c>
      <c r="AU1374" s="239" t="s">
        <v>84</v>
      </c>
      <c r="AV1374" s="11" t="s">
        <v>82</v>
      </c>
      <c r="AW1374" s="11" t="s">
        <v>37</v>
      </c>
      <c r="AX1374" s="11" t="s">
        <v>74</v>
      </c>
      <c r="AY1374" s="239" t="s">
        <v>143</v>
      </c>
    </row>
    <row r="1375" s="12" customFormat="1">
      <c r="B1375" s="240"/>
      <c r="C1375" s="241"/>
      <c r="D1375" s="231" t="s">
        <v>152</v>
      </c>
      <c r="E1375" s="242" t="s">
        <v>30</v>
      </c>
      <c r="F1375" s="243" t="s">
        <v>1803</v>
      </c>
      <c r="G1375" s="241"/>
      <c r="H1375" s="244">
        <v>135.44200000000001</v>
      </c>
      <c r="I1375" s="245"/>
      <c r="J1375" s="241"/>
      <c r="K1375" s="241"/>
      <c r="L1375" s="246"/>
      <c r="M1375" s="247"/>
      <c r="N1375" s="248"/>
      <c r="O1375" s="248"/>
      <c r="P1375" s="248"/>
      <c r="Q1375" s="248"/>
      <c r="R1375" s="248"/>
      <c r="S1375" s="248"/>
      <c r="T1375" s="249"/>
      <c r="AT1375" s="250" t="s">
        <v>152</v>
      </c>
      <c r="AU1375" s="250" t="s">
        <v>84</v>
      </c>
      <c r="AV1375" s="12" t="s">
        <v>84</v>
      </c>
      <c r="AW1375" s="12" t="s">
        <v>37</v>
      </c>
      <c r="AX1375" s="12" t="s">
        <v>74</v>
      </c>
      <c r="AY1375" s="250" t="s">
        <v>143</v>
      </c>
    </row>
    <row r="1376" s="14" customFormat="1">
      <c r="B1376" s="262"/>
      <c r="C1376" s="263"/>
      <c r="D1376" s="231" t="s">
        <v>152</v>
      </c>
      <c r="E1376" s="264" t="s">
        <v>30</v>
      </c>
      <c r="F1376" s="265" t="s">
        <v>187</v>
      </c>
      <c r="G1376" s="263"/>
      <c r="H1376" s="266">
        <v>148</v>
      </c>
      <c r="I1376" s="267"/>
      <c r="J1376" s="263"/>
      <c r="K1376" s="263"/>
      <c r="L1376" s="268"/>
      <c r="M1376" s="269"/>
      <c r="N1376" s="270"/>
      <c r="O1376" s="270"/>
      <c r="P1376" s="270"/>
      <c r="Q1376" s="270"/>
      <c r="R1376" s="270"/>
      <c r="S1376" s="270"/>
      <c r="T1376" s="271"/>
      <c r="AT1376" s="272" t="s">
        <v>152</v>
      </c>
      <c r="AU1376" s="272" t="s">
        <v>84</v>
      </c>
      <c r="AV1376" s="14" t="s">
        <v>150</v>
      </c>
      <c r="AW1376" s="14" t="s">
        <v>37</v>
      </c>
      <c r="AX1376" s="14" t="s">
        <v>82</v>
      </c>
      <c r="AY1376" s="272" t="s">
        <v>143</v>
      </c>
    </row>
    <row r="1377" s="1" customFormat="1" ht="25.5" customHeight="1">
      <c r="B1377" s="46"/>
      <c r="C1377" s="217" t="s">
        <v>1804</v>
      </c>
      <c r="D1377" s="217" t="s">
        <v>145</v>
      </c>
      <c r="E1377" s="218" t="s">
        <v>1805</v>
      </c>
      <c r="F1377" s="219" t="s">
        <v>1806</v>
      </c>
      <c r="G1377" s="220" t="s">
        <v>209</v>
      </c>
      <c r="H1377" s="221">
        <v>903</v>
      </c>
      <c r="I1377" s="222"/>
      <c r="J1377" s="223">
        <f>ROUND(I1377*H1377,2)</f>
        <v>0</v>
      </c>
      <c r="K1377" s="219" t="s">
        <v>149</v>
      </c>
      <c r="L1377" s="72"/>
      <c r="M1377" s="224" t="s">
        <v>30</v>
      </c>
      <c r="N1377" s="225" t="s">
        <v>45</v>
      </c>
      <c r="O1377" s="47"/>
      <c r="P1377" s="226">
        <f>O1377*H1377</f>
        <v>0</v>
      </c>
      <c r="Q1377" s="226">
        <v>0.00116</v>
      </c>
      <c r="R1377" s="226">
        <f>Q1377*H1377</f>
        <v>1.04748</v>
      </c>
      <c r="S1377" s="226">
        <v>0</v>
      </c>
      <c r="T1377" s="227">
        <f>S1377*H1377</f>
        <v>0</v>
      </c>
      <c r="AR1377" s="24" t="s">
        <v>251</v>
      </c>
      <c r="AT1377" s="24" t="s">
        <v>145</v>
      </c>
      <c r="AU1377" s="24" t="s">
        <v>84</v>
      </c>
      <c r="AY1377" s="24" t="s">
        <v>143</v>
      </c>
      <c r="BE1377" s="228">
        <f>IF(N1377="základní",J1377,0)</f>
        <v>0</v>
      </c>
      <c r="BF1377" s="228">
        <f>IF(N1377="snížená",J1377,0)</f>
        <v>0</v>
      </c>
      <c r="BG1377" s="228">
        <f>IF(N1377="zákl. přenesená",J1377,0)</f>
        <v>0</v>
      </c>
      <c r="BH1377" s="228">
        <f>IF(N1377="sníž. přenesená",J1377,0)</f>
        <v>0</v>
      </c>
      <c r="BI1377" s="228">
        <f>IF(N1377="nulová",J1377,0)</f>
        <v>0</v>
      </c>
      <c r="BJ1377" s="24" t="s">
        <v>82</v>
      </c>
      <c r="BK1377" s="228">
        <f>ROUND(I1377*H1377,2)</f>
        <v>0</v>
      </c>
      <c r="BL1377" s="24" t="s">
        <v>251</v>
      </c>
      <c r="BM1377" s="24" t="s">
        <v>1807</v>
      </c>
    </row>
    <row r="1378" s="11" customFormat="1">
      <c r="B1378" s="229"/>
      <c r="C1378" s="230"/>
      <c r="D1378" s="231" t="s">
        <v>152</v>
      </c>
      <c r="E1378" s="232" t="s">
        <v>30</v>
      </c>
      <c r="F1378" s="233" t="s">
        <v>1497</v>
      </c>
      <c r="G1378" s="230"/>
      <c r="H1378" s="232" t="s">
        <v>30</v>
      </c>
      <c r="I1378" s="234"/>
      <c r="J1378" s="230"/>
      <c r="K1378" s="230"/>
      <c r="L1378" s="235"/>
      <c r="M1378" s="236"/>
      <c r="N1378" s="237"/>
      <c r="O1378" s="237"/>
      <c r="P1378" s="237"/>
      <c r="Q1378" s="237"/>
      <c r="R1378" s="237"/>
      <c r="S1378" s="237"/>
      <c r="T1378" s="238"/>
      <c r="AT1378" s="239" t="s">
        <v>152</v>
      </c>
      <c r="AU1378" s="239" t="s">
        <v>84</v>
      </c>
      <c r="AV1378" s="11" t="s">
        <v>82</v>
      </c>
      <c r="AW1378" s="11" t="s">
        <v>37</v>
      </c>
      <c r="AX1378" s="11" t="s">
        <v>74</v>
      </c>
      <c r="AY1378" s="239" t="s">
        <v>143</v>
      </c>
    </row>
    <row r="1379" s="11" customFormat="1">
      <c r="B1379" s="229"/>
      <c r="C1379" s="230"/>
      <c r="D1379" s="231" t="s">
        <v>152</v>
      </c>
      <c r="E1379" s="232" t="s">
        <v>30</v>
      </c>
      <c r="F1379" s="233" t="s">
        <v>1788</v>
      </c>
      <c r="G1379" s="230"/>
      <c r="H1379" s="232" t="s">
        <v>30</v>
      </c>
      <c r="I1379" s="234"/>
      <c r="J1379" s="230"/>
      <c r="K1379" s="230"/>
      <c r="L1379" s="235"/>
      <c r="M1379" s="236"/>
      <c r="N1379" s="237"/>
      <c r="O1379" s="237"/>
      <c r="P1379" s="237"/>
      <c r="Q1379" s="237"/>
      <c r="R1379" s="237"/>
      <c r="S1379" s="237"/>
      <c r="T1379" s="238"/>
      <c r="AT1379" s="239" t="s">
        <v>152</v>
      </c>
      <c r="AU1379" s="239" t="s">
        <v>84</v>
      </c>
      <c r="AV1379" s="11" t="s">
        <v>82</v>
      </c>
      <c r="AW1379" s="11" t="s">
        <v>37</v>
      </c>
      <c r="AX1379" s="11" t="s">
        <v>74</v>
      </c>
      <c r="AY1379" s="239" t="s">
        <v>143</v>
      </c>
    </row>
    <row r="1380" s="11" customFormat="1">
      <c r="B1380" s="229"/>
      <c r="C1380" s="230"/>
      <c r="D1380" s="231" t="s">
        <v>152</v>
      </c>
      <c r="E1380" s="232" t="s">
        <v>30</v>
      </c>
      <c r="F1380" s="233" t="s">
        <v>1808</v>
      </c>
      <c r="G1380" s="230"/>
      <c r="H1380" s="232" t="s">
        <v>30</v>
      </c>
      <c r="I1380" s="234"/>
      <c r="J1380" s="230"/>
      <c r="K1380" s="230"/>
      <c r="L1380" s="235"/>
      <c r="M1380" s="236"/>
      <c r="N1380" s="237"/>
      <c r="O1380" s="237"/>
      <c r="P1380" s="237"/>
      <c r="Q1380" s="237"/>
      <c r="R1380" s="237"/>
      <c r="S1380" s="237"/>
      <c r="T1380" s="238"/>
      <c r="AT1380" s="239" t="s">
        <v>152</v>
      </c>
      <c r="AU1380" s="239" t="s">
        <v>84</v>
      </c>
      <c r="AV1380" s="11" t="s">
        <v>82</v>
      </c>
      <c r="AW1380" s="11" t="s">
        <v>37</v>
      </c>
      <c r="AX1380" s="11" t="s">
        <v>74</v>
      </c>
      <c r="AY1380" s="239" t="s">
        <v>143</v>
      </c>
    </row>
    <row r="1381" s="12" customFormat="1">
      <c r="B1381" s="240"/>
      <c r="C1381" s="241"/>
      <c r="D1381" s="231" t="s">
        <v>152</v>
      </c>
      <c r="E1381" s="242" t="s">
        <v>30</v>
      </c>
      <c r="F1381" s="243" t="s">
        <v>375</v>
      </c>
      <c r="G1381" s="241"/>
      <c r="H1381" s="244">
        <v>526</v>
      </c>
      <c r="I1381" s="245"/>
      <c r="J1381" s="241"/>
      <c r="K1381" s="241"/>
      <c r="L1381" s="246"/>
      <c r="M1381" s="247"/>
      <c r="N1381" s="248"/>
      <c r="O1381" s="248"/>
      <c r="P1381" s="248"/>
      <c r="Q1381" s="248"/>
      <c r="R1381" s="248"/>
      <c r="S1381" s="248"/>
      <c r="T1381" s="249"/>
      <c r="AT1381" s="250" t="s">
        <v>152</v>
      </c>
      <c r="AU1381" s="250" t="s">
        <v>84</v>
      </c>
      <c r="AV1381" s="12" t="s">
        <v>84</v>
      </c>
      <c r="AW1381" s="12" t="s">
        <v>37</v>
      </c>
      <c r="AX1381" s="12" t="s">
        <v>74</v>
      </c>
      <c r="AY1381" s="250" t="s">
        <v>143</v>
      </c>
    </row>
    <row r="1382" s="11" customFormat="1">
      <c r="B1382" s="229"/>
      <c r="C1382" s="230"/>
      <c r="D1382" s="231" t="s">
        <v>152</v>
      </c>
      <c r="E1382" s="232" t="s">
        <v>30</v>
      </c>
      <c r="F1382" s="233" t="s">
        <v>1009</v>
      </c>
      <c r="G1382" s="230"/>
      <c r="H1382" s="232" t="s">
        <v>30</v>
      </c>
      <c r="I1382" s="234"/>
      <c r="J1382" s="230"/>
      <c r="K1382" s="230"/>
      <c r="L1382" s="235"/>
      <c r="M1382" s="236"/>
      <c r="N1382" s="237"/>
      <c r="O1382" s="237"/>
      <c r="P1382" s="237"/>
      <c r="Q1382" s="237"/>
      <c r="R1382" s="237"/>
      <c r="S1382" s="237"/>
      <c r="T1382" s="238"/>
      <c r="AT1382" s="239" t="s">
        <v>152</v>
      </c>
      <c r="AU1382" s="239" t="s">
        <v>84</v>
      </c>
      <c r="AV1382" s="11" t="s">
        <v>82</v>
      </c>
      <c r="AW1382" s="11" t="s">
        <v>37</v>
      </c>
      <c r="AX1382" s="11" t="s">
        <v>74</v>
      </c>
      <c r="AY1382" s="239" t="s">
        <v>143</v>
      </c>
    </row>
    <row r="1383" s="11" customFormat="1">
      <c r="B1383" s="229"/>
      <c r="C1383" s="230"/>
      <c r="D1383" s="231" t="s">
        <v>152</v>
      </c>
      <c r="E1383" s="232" t="s">
        <v>30</v>
      </c>
      <c r="F1383" s="233" t="s">
        <v>1794</v>
      </c>
      <c r="G1383" s="230"/>
      <c r="H1383" s="232" t="s">
        <v>30</v>
      </c>
      <c r="I1383" s="234"/>
      <c r="J1383" s="230"/>
      <c r="K1383" s="230"/>
      <c r="L1383" s="235"/>
      <c r="M1383" s="236"/>
      <c r="N1383" s="237"/>
      <c r="O1383" s="237"/>
      <c r="P1383" s="237"/>
      <c r="Q1383" s="237"/>
      <c r="R1383" s="237"/>
      <c r="S1383" s="237"/>
      <c r="T1383" s="238"/>
      <c r="AT1383" s="239" t="s">
        <v>152</v>
      </c>
      <c r="AU1383" s="239" t="s">
        <v>84</v>
      </c>
      <c r="AV1383" s="11" t="s">
        <v>82</v>
      </c>
      <c r="AW1383" s="11" t="s">
        <v>37</v>
      </c>
      <c r="AX1383" s="11" t="s">
        <v>74</v>
      </c>
      <c r="AY1383" s="239" t="s">
        <v>143</v>
      </c>
    </row>
    <row r="1384" s="11" customFormat="1">
      <c r="B1384" s="229"/>
      <c r="C1384" s="230"/>
      <c r="D1384" s="231" t="s">
        <v>152</v>
      </c>
      <c r="E1384" s="232" t="s">
        <v>30</v>
      </c>
      <c r="F1384" s="233" t="s">
        <v>1809</v>
      </c>
      <c r="G1384" s="230"/>
      <c r="H1384" s="232" t="s">
        <v>30</v>
      </c>
      <c r="I1384" s="234"/>
      <c r="J1384" s="230"/>
      <c r="K1384" s="230"/>
      <c r="L1384" s="235"/>
      <c r="M1384" s="236"/>
      <c r="N1384" s="237"/>
      <c r="O1384" s="237"/>
      <c r="P1384" s="237"/>
      <c r="Q1384" s="237"/>
      <c r="R1384" s="237"/>
      <c r="S1384" s="237"/>
      <c r="T1384" s="238"/>
      <c r="AT1384" s="239" t="s">
        <v>152</v>
      </c>
      <c r="AU1384" s="239" t="s">
        <v>84</v>
      </c>
      <c r="AV1384" s="11" t="s">
        <v>82</v>
      </c>
      <c r="AW1384" s="11" t="s">
        <v>37</v>
      </c>
      <c r="AX1384" s="11" t="s">
        <v>74</v>
      </c>
      <c r="AY1384" s="239" t="s">
        <v>143</v>
      </c>
    </row>
    <row r="1385" s="12" customFormat="1">
      <c r="B1385" s="240"/>
      <c r="C1385" s="241"/>
      <c r="D1385" s="231" t="s">
        <v>152</v>
      </c>
      <c r="E1385" s="242" t="s">
        <v>30</v>
      </c>
      <c r="F1385" s="243" t="s">
        <v>613</v>
      </c>
      <c r="G1385" s="241"/>
      <c r="H1385" s="244">
        <v>325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AT1385" s="250" t="s">
        <v>152</v>
      </c>
      <c r="AU1385" s="250" t="s">
        <v>84</v>
      </c>
      <c r="AV1385" s="12" t="s">
        <v>84</v>
      </c>
      <c r="AW1385" s="12" t="s">
        <v>37</v>
      </c>
      <c r="AX1385" s="12" t="s">
        <v>74</v>
      </c>
      <c r="AY1385" s="250" t="s">
        <v>143</v>
      </c>
    </row>
    <row r="1386" s="11" customFormat="1">
      <c r="B1386" s="229"/>
      <c r="C1386" s="230"/>
      <c r="D1386" s="231" t="s">
        <v>152</v>
      </c>
      <c r="E1386" s="232" t="s">
        <v>30</v>
      </c>
      <c r="F1386" s="233" t="s">
        <v>1810</v>
      </c>
      <c r="G1386" s="230"/>
      <c r="H1386" s="232" t="s">
        <v>30</v>
      </c>
      <c r="I1386" s="234"/>
      <c r="J1386" s="230"/>
      <c r="K1386" s="230"/>
      <c r="L1386" s="235"/>
      <c r="M1386" s="236"/>
      <c r="N1386" s="237"/>
      <c r="O1386" s="237"/>
      <c r="P1386" s="237"/>
      <c r="Q1386" s="237"/>
      <c r="R1386" s="237"/>
      <c r="S1386" s="237"/>
      <c r="T1386" s="238"/>
      <c r="AT1386" s="239" t="s">
        <v>152</v>
      </c>
      <c r="AU1386" s="239" t="s">
        <v>84</v>
      </c>
      <c r="AV1386" s="11" t="s">
        <v>82</v>
      </c>
      <c r="AW1386" s="11" t="s">
        <v>37</v>
      </c>
      <c r="AX1386" s="11" t="s">
        <v>74</v>
      </c>
      <c r="AY1386" s="239" t="s">
        <v>143</v>
      </c>
    </row>
    <row r="1387" s="12" customFormat="1">
      <c r="B1387" s="240"/>
      <c r="C1387" s="241"/>
      <c r="D1387" s="231" t="s">
        <v>152</v>
      </c>
      <c r="E1387" s="242" t="s">
        <v>30</v>
      </c>
      <c r="F1387" s="243" t="s">
        <v>690</v>
      </c>
      <c r="G1387" s="241"/>
      <c r="H1387" s="244">
        <v>2</v>
      </c>
      <c r="I1387" s="245"/>
      <c r="J1387" s="241"/>
      <c r="K1387" s="241"/>
      <c r="L1387" s="246"/>
      <c r="M1387" s="247"/>
      <c r="N1387" s="248"/>
      <c r="O1387" s="248"/>
      <c r="P1387" s="248"/>
      <c r="Q1387" s="248"/>
      <c r="R1387" s="248"/>
      <c r="S1387" s="248"/>
      <c r="T1387" s="249"/>
      <c r="AT1387" s="250" t="s">
        <v>152</v>
      </c>
      <c r="AU1387" s="250" t="s">
        <v>84</v>
      </c>
      <c r="AV1387" s="12" t="s">
        <v>84</v>
      </c>
      <c r="AW1387" s="12" t="s">
        <v>37</v>
      </c>
      <c r="AX1387" s="12" t="s">
        <v>74</v>
      </c>
      <c r="AY1387" s="250" t="s">
        <v>143</v>
      </c>
    </row>
    <row r="1388" s="11" customFormat="1">
      <c r="B1388" s="229"/>
      <c r="C1388" s="230"/>
      <c r="D1388" s="231" t="s">
        <v>152</v>
      </c>
      <c r="E1388" s="232" t="s">
        <v>30</v>
      </c>
      <c r="F1388" s="233" t="s">
        <v>1811</v>
      </c>
      <c r="G1388" s="230"/>
      <c r="H1388" s="232" t="s">
        <v>30</v>
      </c>
      <c r="I1388" s="234"/>
      <c r="J1388" s="230"/>
      <c r="K1388" s="230"/>
      <c r="L1388" s="235"/>
      <c r="M1388" s="236"/>
      <c r="N1388" s="237"/>
      <c r="O1388" s="237"/>
      <c r="P1388" s="237"/>
      <c r="Q1388" s="237"/>
      <c r="R1388" s="237"/>
      <c r="S1388" s="237"/>
      <c r="T1388" s="238"/>
      <c r="AT1388" s="239" t="s">
        <v>152</v>
      </c>
      <c r="AU1388" s="239" t="s">
        <v>84</v>
      </c>
      <c r="AV1388" s="11" t="s">
        <v>82</v>
      </c>
      <c r="AW1388" s="11" t="s">
        <v>37</v>
      </c>
      <c r="AX1388" s="11" t="s">
        <v>74</v>
      </c>
      <c r="AY1388" s="239" t="s">
        <v>143</v>
      </c>
    </row>
    <row r="1389" s="11" customFormat="1">
      <c r="B1389" s="229"/>
      <c r="C1389" s="230"/>
      <c r="D1389" s="231" t="s">
        <v>152</v>
      </c>
      <c r="E1389" s="232" t="s">
        <v>30</v>
      </c>
      <c r="F1389" s="233" t="s">
        <v>1812</v>
      </c>
      <c r="G1389" s="230"/>
      <c r="H1389" s="232" t="s">
        <v>30</v>
      </c>
      <c r="I1389" s="234"/>
      <c r="J1389" s="230"/>
      <c r="K1389" s="230"/>
      <c r="L1389" s="235"/>
      <c r="M1389" s="236"/>
      <c r="N1389" s="237"/>
      <c r="O1389" s="237"/>
      <c r="P1389" s="237"/>
      <c r="Q1389" s="237"/>
      <c r="R1389" s="237"/>
      <c r="S1389" s="237"/>
      <c r="T1389" s="238"/>
      <c r="AT1389" s="239" t="s">
        <v>152</v>
      </c>
      <c r="AU1389" s="239" t="s">
        <v>84</v>
      </c>
      <c r="AV1389" s="11" t="s">
        <v>82</v>
      </c>
      <c r="AW1389" s="11" t="s">
        <v>37</v>
      </c>
      <c r="AX1389" s="11" t="s">
        <v>74</v>
      </c>
      <c r="AY1389" s="239" t="s">
        <v>143</v>
      </c>
    </row>
    <row r="1390" s="12" customFormat="1">
      <c r="B1390" s="240"/>
      <c r="C1390" s="241"/>
      <c r="D1390" s="231" t="s">
        <v>152</v>
      </c>
      <c r="E1390" s="242" t="s">
        <v>30</v>
      </c>
      <c r="F1390" s="243" t="s">
        <v>1332</v>
      </c>
      <c r="G1390" s="241"/>
      <c r="H1390" s="244">
        <v>50</v>
      </c>
      <c r="I1390" s="245"/>
      <c r="J1390" s="241"/>
      <c r="K1390" s="241"/>
      <c r="L1390" s="246"/>
      <c r="M1390" s="247"/>
      <c r="N1390" s="248"/>
      <c r="O1390" s="248"/>
      <c r="P1390" s="248"/>
      <c r="Q1390" s="248"/>
      <c r="R1390" s="248"/>
      <c r="S1390" s="248"/>
      <c r="T1390" s="249"/>
      <c r="AT1390" s="250" t="s">
        <v>152</v>
      </c>
      <c r="AU1390" s="250" t="s">
        <v>84</v>
      </c>
      <c r="AV1390" s="12" t="s">
        <v>84</v>
      </c>
      <c r="AW1390" s="12" t="s">
        <v>37</v>
      </c>
      <c r="AX1390" s="12" t="s">
        <v>74</v>
      </c>
      <c r="AY1390" s="250" t="s">
        <v>143</v>
      </c>
    </row>
    <row r="1391" s="14" customFormat="1">
      <c r="B1391" s="262"/>
      <c r="C1391" s="263"/>
      <c r="D1391" s="231" t="s">
        <v>152</v>
      </c>
      <c r="E1391" s="264" t="s">
        <v>30</v>
      </c>
      <c r="F1391" s="265" t="s">
        <v>187</v>
      </c>
      <c r="G1391" s="263"/>
      <c r="H1391" s="266">
        <v>903</v>
      </c>
      <c r="I1391" s="267"/>
      <c r="J1391" s="263"/>
      <c r="K1391" s="263"/>
      <c r="L1391" s="268"/>
      <c r="M1391" s="269"/>
      <c r="N1391" s="270"/>
      <c r="O1391" s="270"/>
      <c r="P1391" s="270"/>
      <c r="Q1391" s="270"/>
      <c r="R1391" s="270"/>
      <c r="S1391" s="270"/>
      <c r="T1391" s="271"/>
      <c r="AT1391" s="272" t="s">
        <v>152</v>
      </c>
      <c r="AU1391" s="272" t="s">
        <v>84</v>
      </c>
      <c r="AV1391" s="14" t="s">
        <v>150</v>
      </c>
      <c r="AW1391" s="14" t="s">
        <v>37</v>
      </c>
      <c r="AX1391" s="14" t="s">
        <v>82</v>
      </c>
      <c r="AY1391" s="272" t="s">
        <v>143</v>
      </c>
    </row>
    <row r="1392" s="1" customFormat="1" ht="16.5" customHeight="1">
      <c r="B1392" s="46"/>
      <c r="C1392" s="273" t="s">
        <v>1813</v>
      </c>
      <c r="D1392" s="273" t="s">
        <v>195</v>
      </c>
      <c r="E1392" s="274" t="s">
        <v>1814</v>
      </c>
      <c r="F1392" s="275" t="s">
        <v>1815</v>
      </c>
      <c r="G1392" s="276" t="s">
        <v>148</v>
      </c>
      <c r="H1392" s="277">
        <v>62</v>
      </c>
      <c r="I1392" s="278"/>
      <c r="J1392" s="279">
        <f>ROUND(I1392*H1392,2)</f>
        <v>0</v>
      </c>
      <c r="K1392" s="275" t="s">
        <v>149</v>
      </c>
      <c r="L1392" s="280"/>
      <c r="M1392" s="281" t="s">
        <v>30</v>
      </c>
      <c r="N1392" s="282" t="s">
        <v>45</v>
      </c>
      <c r="O1392" s="47"/>
      <c r="P1392" s="226">
        <f>O1392*H1392</f>
        <v>0</v>
      </c>
      <c r="Q1392" s="226">
        <v>0.025000000000000001</v>
      </c>
      <c r="R1392" s="226">
        <f>Q1392*H1392</f>
        <v>1.55</v>
      </c>
      <c r="S1392" s="226">
        <v>0</v>
      </c>
      <c r="T1392" s="227">
        <f>S1392*H1392</f>
        <v>0</v>
      </c>
      <c r="AR1392" s="24" t="s">
        <v>363</v>
      </c>
      <c r="AT1392" s="24" t="s">
        <v>195</v>
      </c>
      <c r="AU1392" s="24" t="s">
        <v>84</v>
      </c>
      <c r="AY1392" s="24" t="s">
        <v>143</v>
      </c>
      <c r="BE1392" s="228">
        <f>IF(N1392="základní",J1392,0)</f>
        <v>0</v>
      </c>
      <c r="BF1392" s="228">
        <f>IF(N1392="snížená",J1392,0)</f>
        <v>0</v>
      </c>
      <c r="BG1392" s="228">
        <f>IF(N1392="zákl. přenesená",J1392,0)</f>
        <v>0</v>
      </c>
      <c r="BH1392" s="228">
        <f>IF(N1392="sníž. přenesená",J1392,0)</f>
        <v>0</v>
      </c>
      <c r="BI1392" s="228">
        <f>IF(N1392="nulová",J1392,0)</f>
        <v>0</v>
      </c>
      <c r="BJ1392" s="24" t="s">
        <v>82</v>
      </c>
      <c r="BK1392" s="228">
        <f>ROUND(I1392*H1392,2)</f>
        <v>0</v>
      </c>
      <c r="BL1392" s="24" t="s">
        <v>251</v>
      </c>
      <c r="BM1392" s="24" t="s">
        <v>1816</v>
      </c>
    </row>
    <row r="1393" s="11" customFormat="1">
      <c r="B1393" s="229"/>
      <c r="C1393" s="230"/>
      <c r="D1393" s="231" t="s">
        <v>152</v>
      </c>
      <c r="E1393" s="232" t="s">
        <v>30</v>
      </c>
      <c r="F1393" s="233" t="s">
        <v>1497</v>
      </c>
      <c r="G1393" s="230"/>
      <c r="H1393" s="232" t="s">
        <v>30</v>
      </c>
      <c r="I1393" s="234"/>
      <c r="J1393" s="230"/>
      <c r="K1393" s="230"/>
      <c r="L1393" s="235"/>
      <c r="M1393" s="236"/>
      <c r="N1393" s="237"/>
      <c r="O1393" s="237"/>
      <c r="P1393" s="237"/>
      <c r="Q1393" s="237"/>
      <c r="R1393" s="237"/>
      <c r="S1393" s="237"/>
      <c r="T1393" s="238"/>
      <c r="AT1393" s="239" t="s">
        <v>152</v>
      </c>
      <c r="AU1393" s="239" t="s">
        <v>84</v>
      </c>
      <c r="AV1393" s="11" t="s">
        <v>82</v>
      </c>
      <c r="AW1393" s="11" t="s">
        <v>37</v>
      </c>
      <c r="AX1393" s="11" t="s">
        <v>74</v>
      </c>
      <c r="AY1393" s="239" t="s">
        <v>143</v>
      </c>
    </row>
    <row r="1394" s="11" customFormat="1">
      <c r="B1394" s="229"/>
      <c r="C1394" s="230"/>
      <c r="D1394" s="231" t="s">
        <v>152</v>
      </c>
      <c r="E1394" s="232" t="s">
        <v>30</v>
      </c>
      <c r="F1394" s="233" t="s">
        <v>1788</v>
      </c>
      <c r="G1394" s="230"/>
      <c r="H1394" s="232" t="s">
        <v>30</v>
      </c>
      <c r="I1394" s="234"/>
      <c r="J1394" s="230"/>
      <c r="K1394" s="230"/>
      <c r="L1394" s="235"/>
      <c r="M1394" s="236"/>
      <c r="N1394" s="237"/>
      <c r="O1394" s="237"/>
      <c r="P1394" s="237"/>
      <c r="Q1394" s="237"/>
      <c r="R1394" s="237"/>
      <c r="S1394" s="237"/>
      <c r="T1394" s="238"/>
      <c r="AT1394" s="239" t="s">
        <v>152</v>
      </c>
      <c r="AU1394" s="239" t="s">
        <v>84</v>
      </c>
      <c r="AV1394" s="11" t="s">
        <v>82</v>
      </c>
      <c r="AW1394" s="11" t="s">
        <v>37</v>
      </c>
      <c r="AX1394" s="11" t="s">
        <v>74</v>
      </c>
      <c r="AY1394" s="239" t="s">
        <v>143</v>
      </c>
    </row>
    <row r="1395" s="11" customFormat="1">
      <c r="B1395" s="229"/>
      <c r="C1395" s="230"/>
      <c r="D1395" s="231" t="s">
        <v>152</v>
      </c>
      <c r="E1395" s="232" t="s">
        <v>30</v>
      </c>
      <c r="F1395" s="233" t="s">
        <v>1817</v>
      </c>
      <c r="G1395" s="230"/>
      <c r="H1395" s="232" t="s">
        <v>30</v>
      </c>
      <c r="I1395" s="234"/>
      <c r="J1395" s="230"/>
      <c r="K1395" s="230"/>
      <c r="L1395" s="235"/>
      <c r="M1395" s="236"/>
      <c r="N1395" s="237"/>
      <c r="O1395" s="237"/>
      <c r="P1395" s="237"/>
      <c r="Q1395" s="237"/>
      <c r="R1395" s="237"/>
      <c r="S1395" s="237"/>
      <c r="T1395" s="238"/>
      <c r="AT1395" s="239" t="s">
        <v>152</v>
      </c>
      <c r="AU1395" s="239" t="s">
        <v>84</v>
      </c>
      <c r="AV1395" s="11" t="s">
        <v>82</v>
      </c>
      <c r="AW1395" s="11" t="s">
        <v>37</v>
      </c>
      <c r="AX1395" s="11" t="s">
        <v>74</v>
      </c>
      <c r="AY1395" s="239" t="s">
        <v>143</v>
      </c>
    </row>
    <row r="1396" s="12" customFormat="1">
      <c r="B1396" s="240"/>
      <c r="C1396" s="241"/>
      <c r="D1396" s="231" t="s">
        <v>152</v>
      </c>
      <c r="E1396" s="242" t="s">
        <v>30</v>
      </c>
      <c r="F1396" s="243" t="s">
        <v>1818</v>
      </c>
      <c r="G1396" s="241"/>
      <c r="H1396" s="244">
        <v>40.238999999999997</v>
      </c>
      <c r="I1396" s="245"/>
      <c r="J1396" s="241"/>
      <c r="K1396" s="241"/>
      <c r="L1396" s="246"/>
      <c r="M1396" s="247"/>
      <c r="N1396" s="248"/>
      <c r="O1396" s="248"/>
      <c r="P1396" s="248"/>
      <c r="Q1396" s="248"/>
      <c r="R1396" s="248"/>
      <c r="S1396" s="248"/>
      <c r="T1396" s="249"/>
      <c r="AT1396" s="250" t="s">
        <v>152</v>
      </c>
      <c r="AU1396" s="250" t="s">
        <v>84</v>
      </c>
      <c r="AV1396" s="12" t="s">
        <v>84</v>
      </c>
      <c r="AW1396" s="12" t="s">
        <v>37</v>
      </c>
      <c r="AX1396" s="12" t="s">
        <v>74</v>
      </c>
      <c r="AY1396" s="250" t="s">
        <v>143</v>
      </c>
    </row>
    <row r="1397" s="11" customFormat="1">
      <c r="B1397" s="229"/>
      <c r="C1397" s="230"/>
      <c r="D1397" s="231" t="s">
        <v>152</v>
      </c>
      <c r="E1397" s="232" t="s">
        <v>30</v>
      </c>
      <c r="F1397" s="233" t="s">
        <v>1009</v>
      </c>
      <c r="G1397" s="230"/>
      <c r="H1397" s="232" t="s">
        <v>30</v>
      </c>
      <c r="I1397" s="234"/>
      <c r="J1397" s="230"/>
      <c r="K1397" s="230"/>
      <c r="L1397" s="235"/>
      <c r="M1397" s="236"/>
      <c r="N1397" s="237"/>
      <c r="O1397" s="237"/>
      <c r="P1397" s="237"/>
      <c r="Q1397" s="237"/>
      <c r="R1397" s="237"/>
      <c r="S1397" s="237"/>
      <c r="T1397" s="238"/>
      <c r="AT1397" s="239" t="s">
        <v>152</v>
      </c>
      <c r="AU1397" s="239" t="s">
        <v>84</v>
      </c>
      <c r="AV1397" s="11" t="s">
        <v>82</v>
      </c>
      <c r="AW1397" s="11" t="s">
        <v>37</v>
      </c>
      <c r="AX1397" s="11" t="s">
        <v>74</v>
      </c>
      <c r="AY1397" s="239" t="s">
        <v>143</v>
      </c>
    </row>
    <row r="1398" s="11" customFormat="1">
      <c r="B1398" s="229"/>
      <c r="C1398" s="230"/>
      <c r="D1398" s="231" t="s">
        <v>152</v>
      </c>
      <c r="E1398" s="232" t="s">
        <v>30</v>
      </c>
      <c r="F1398" s="233" t="s">
        <v>1794</v>
      </c>
      <c r="G1398" s="230"/>
      <c r="H1398" s="232" t="s">
        <v>30</v>
      </c>
      <c r="I1398" s="234"/>
      <c r="J1398" s="230"/>
      <c r="K1398" s="230"/>
      <c r="L1398" s="235"/>
      <c r="M1398" s="236"/>
      <c r="N1398" s="237"/>
      <c r="O1398" s="237"/>
      <c r="P1398" s="237"/>
      <c r="Q1398" s="237"/>
      <c r="R1398" s="237"/>
      <c r="S1398" s="237"/>
      <c r="T1398" s="238"/>
      <c r="AT1398" s="239" t="s">
        <v>152</v>
      </c>
      <c r="AU1398" s="239" t="s">
        <v>84</v>
      </c>
      <c r="AV1398" s="11" t="s">
        <v>82</v>
      </c>
      <c r="AW1398" s="11" t="s">
        <v>37</v>
      </c>
      <c r="AX1398" s="11" t="s">
        <v>74</v>
      </c>
      <c r="AY1398" s="239" t="s">
        <v>143</v>
      </c>
    </row>
    <row r="1399" s="11" customFormat="1">
      <c r="B1399" s="229"/>
      <c r="C1399" s="230"/>
      <c r="D1399" s="231" t="s">
        <v>152</v>
      </c>
      <c r="E1399" s="232" t="s">
        <v>30</v>
      </c>
      <c r="F1399" s="233" t="s">
        <v>1809</v>
      </c>
      <c r="G1399" s="230"/>
      <c r="H1399" s="232" t="s">
        <v>30</v>
      </c>
      <c r="I1399" s="234"/>
      <c r="J1399" s="230"/>
      <c r="K1399" s="230"/>
      <c r="L1399" s="235"/>
      <c r="M1399" s="236"/>
      <c r="N1399" s="237"/>
      <c r="O1399" s="237"/>
      <c r="P1399" s="237"/>
      <c r="Q1399" s="237"/>
      <c r="R1399" s="237"/>
      <c r="S1399" s="237"/>
      <c r="T1399" s="238"/>
      <c r="AT1399" s="239" t="s">
        <v>152</v>
      </c>
      <c r="AU1399" s="239" t="s">
        <v>84</v>
      </c>
      <c r="AV1399" s="11" t="s">
        <v>82</v>
      </c>
      <c r="AW1399" s="11" t="s">
        <v>37</v>
      </c>
      <c r="AX1399" s="11" t="s">
        <v>74</v>
      </c>
      <c r="AY1399" s="239" t="s">
        <v>143</v>
      </c>
    </row>
    <row r="1400" s="12" customFormat="1">
      <c r="B1400" s="240"/>
      <c r="C1400" s="241"/>
      <c r="D1400" s="231" t="s">
        <v>152</v>
      </c>
      <c r="E1400" s="242" t="s">
        <v>30</v>
      </c>
      <c r="F1400" s="243" t="s">
        <v>1819</v>
      </c>
      <c r="G1400" s="241"/>
      <c r="H1400" s="244">
        <v>18.233000000000001</v>
      </c>
      <c r="I1400" s="245"/>
      <c r="J1400" s="241"/>
      <c r="K1400" s="241"/>
      <c r="L1400" s="246"/>
      <c r="M1400" s="247"/>
      <c r="N1400" s="248"/>
      <c r="O1400" s="248"/>
      <c r="P1400" s="248"/>
      <c r="Q1400" s="248"/>
      <c r="R1400" s="248"/>
      <c r="S1400" s="248"/>
      <c r="T1400" s="249"/>
      <c r="AT1400" s="250" t="s">
        <v>152</v>
      </c>
      <c r="AU1400" s="250" t="s">
        <v>84</v>
      </c>
      <c r="AV1400" s="12" t="s">
        <v>84</v>
      </c>
      <c r="AW1400" s="12" t="s">
        <v>37</v>
      </c>
      <c r="AX1400" s="12" t="s">
        <v>74</v>
      </c>
      <c r="AY1400" s="250" t="s">
        <v>143</v>
      </c>
    </row>
    <row r="1401" s="11" customFormat="1">
      <c r="B1401" s="229"/>
      <c r="C1401" s="230"/>
      <c r="D1401" s="231" t="s">
        <v>152</v>
      </c>
      <c r="E1401" s="232" t="s">
        <v>30</v>
      </c>
      <c r="F1401" s="233" t="s">
        <v>1810</v>
      </c>
      <c r="G1401" s="230"/>
      <c r="H1401" s="232" t="s">
        <v>30</v>
      </c>
      <c r="I1401" s="234"/>
      <c r="J1401" s="230"/>
      <c r="K1401" s="230"/>
      <c r="L1401" s="235"/>
      <c r="M1401" s="236"/>
      <c r="N1401" s="237"/>
      <c r="O1401" s="237"/>
      <c r="P1401" s="237"/>
      <c r="Q1401" s="237"/>
      <c r="R1401" s="237"/>
      <c r="S1401" s="237"/>
      <c r="T1401" s="238"/>
      <c r="AT1401" s="239" t="s">
        <v>152</v>
      </c>
      <c r="AU1401" s="239" t="s">
        <v>84</v>
      </c>
      <c r="AV1401" s="11" t="s">
        <v>82</v>
      </c>
      <c r="AW1401" s="11" t="s">
        <v>37</v>
      </c>
      <c r="AX1401" s="11" t="s">
        <v>74</v>
      </c>
      <c r="AY1401" s="239" t="s">
        <v>143</v>
      </c>
    </row>
    <row r="1402" s="12" customFormat="1">
      <c r="B1402" s="240"/>
      <c r="C1402" s="241"/>
      <c r="D1402" s="231" t="s">
        <v>152</v>
      </c>
      <c r="E1402" s="242" t="s">
        <v>30</v>
      </c>
      <c r="F1402" s="243" t="s">
        <v>1820</v>
      </c>
      <c r="G1402" s="241"/>
      <c r="H1402" s="244">
        <v>0.56100000000000005</v>
      </c>
      <c r="I1402" s="245"/>
      <c r="J1402" s="241"/>
      <c r="K1402" s="241"/>
      <c r="L1402" s="246"/>
      <c r="M1402" s="247"/>
      <c r="N1402" s="248"/>
      <c r="O1402" s="248"/>
      <c r="P1402" s="248"/>
      <c r="Q1402" s="248"/>
      <c r="R1402" s="248"/>
      <c r="S1402" s="248"/>
      <c r="T1402" s="249"/>
      <c r="AT1402" s="250" t="s">
        <v>152</v>
      </c>
      <c r="AU1402" s="250" t="s">
        <v>84</v>
      </c>
      <c r="AV1402" s="12" t="s">
        <v>84</v>
      </c>
      <c r="AW1402" s="12" t="s">
        <v>37</v>
      </c>
      <c r="AX1402" s="12" t="s">
        <v>74</v>
      </c>
      <c r="AY1402" s="250" t="s">
        <v>143</v>
      </c>
    </row>
    <row r="1403" s="11" customFormat="1">
      <c r="B1403" s="229"/>
      <c r="C1403" s="230"/>
      <c r="D1403" s="231" t="s">
        <v>152</v>
      </c>
      <c r="E1403" s="232" t="s">
        <v>30</v>
      </c>
      <c r="F1403" s="233" t="s">
        <v>1811</v>
      </c>
      <c r="G1403" s="230"/>
      <c r="H1403" s="232" t="s">
        <v>30</v>
      </c>
      <c r="I1403" s="234"/>
      <c r="J1403" s="230"/>
      <c r="K1403" s="230"/>
      <c r="L1403" s="235"/>
      <c r="M1403" s="236"/>
      <c r="N1403" s="237"/>
      <c r="O1403" s="237"/>
      <c r="P1403" s="237"/>
      <c r="Q1403" s="237"/>
      <c r="R1403" s="237"/>
      <c r="S1403" s="237"/>
      <c r="T1403" s="238"/>
      <c r="AT1403" s="239" t="s">
        <v>152</v>
      </c>
      <c r="AU1403" s="239" t="s">
        <v>84</v>
      </c>
      <c r="AV1403" s="11" t="s">
        <v>82</v>
      </c>
      <c r="AW1403" s="11" t="s">
        <v>37</v>
      </c>
      <c r="AX1403" s="11" t="s">
        <v>74</v>
      </c>
      <c r="AY1403" s="239" t="s">
        <v>143</v>
      </c>
    </row>
    <row r="1404" s="11" customFormat="1">
      <c r="B1404" s="229"/>
      <c r="C1404" s="230"/>
      <c r="D1404" s="231" t="s">
        <v>152</v>
      </c>
      <c r="E1404" s="232" t="s">
        <v>30</v>
      </c>
      <c r="F1404" s="233" t="s">
        <v>1812</v>
      </c>
      <c r="G1404" s="230"/>
      <c r="H1404" s="232" t="s">
        <v>30</v>
      </c>
      <c r="I1404" s="234"/>
      <c r="J1404" s="230"/>
      <c r="K1404" s="230"/>
      <c r="L1404" s="235"/>
      <c r="M1404" s="236"/>
      <c r="N1404" s="237"/>
      <c r="O1404" s="237"/>
      <c r="P1404" s="237"/>
      <c r="Q1404" s="237"/>
      <c r="R1404" s="237"/>
      <c r="S1404" s="237"/>
      <c r="T1404" s="238"/>
      <c r="AT1404" s="239" t="s">
        <v>152</v>
      </c>
      <c r="AU1404" s="239" t="s">
        <v>84</v>
      </c>
      <c r="AV1404" s="11" t="s">
        <v>82</v>
      </c>
      <c r="AW1404" s="11" t="s">
        <v>37</v>
      </c>
      <c r="AX1404" s="11" t="s">
        <v>74</v>
      </c>
      <c r="AY1404" s="239" t="s">
        <v>143</v>
      </c>
    </row>
    <row r="1405" s="12" customFormat="1">
      <c r="B1405" s="240"/>
      <c r="C1405" s="241"/>
      <c r="D1405" s="231" t="s">
        <v>152</v>
      </c>
      <c r="E1405" s="242" t="s">
        <v>30</v>
      </c>
      <c r="F1405" s="243" t="s">
        <v>1821</v>
      </c>
      <c r="G1405" s="241"/>
      <c r="H1405" s="244">
        <v>2.04</v>
      </c>
      <c r="I1405" s="245"/>
      <c r="J1405" s="241"/>
      <c r="K1405" s="241"/>
      <c r="L1405" s="246"/>
      <c r="M1405" s="247"/>
      <c r="N1405" s="248"/>
      <c r="O1405" s="248"/>
      <c r="P1405" s="248"/>
      <c r="Q1405" s="248"/>
      <c r="R1405" s="248"/>
      <c r="S1405" s="248"/>
      <c r="T1405" s="249"/>
      <c r="AT1405" s="250" t="s">
        <v>152</v>
      </c>
      <c r="AU1405" s="250" t="s">
        <v>84</v>
      </c>
      <c r="AV1405" s="12" t="s">
        <v>84</v>
      </c>
      <c r="AW1405" s="12" t="s">
        <v>37</v>
      </c>
      <c r="AX1405" s="12" t="s">
        <v>74</v>
      </c>
      <c r="AY1405" s="250" t="s">
        <v>143</v>
      </c>
    </row>
    <row r="1406" s="12" customFormat="1">
      <c r="B1406" s="240"/>
      <c r="C1406" s="241"/>
      <c r="D1406" s="231" t="s">
        <v>152</v>
      </c>
      <c r="E1406" s="242" t="s">
        <v>30</v>
      </c>
      <c r="F1406" s="243" t="s">
        <v>1822</v>
      </c>
      <c r="G1406" s="241"/>
      <c r="H1406" s="244">
        <v>0.92700000000000005</v>
      </c>
      <c r="I1406" s="245"/>
      <c r="J1406" s="241"/>
      <c r="K1406" s="241"/>
      <c r="L1406" s="246"/>
      <c r="M1406" s="247"/>
      <c r="N1406" s="248"/>
      <c r="O1406" s="248"/>
      <c r="P1406" s="248"/>
      <c r="Q1406" s="248"/>
      <c r="R1406" s="248"/>
      <c r="S1406" s="248"/>
      <c r="T1406" s="249"/>
      <c r="AT1406" s="250" t="s">
        <v>152</v>
      </c>
      <c r="AU1406" s="250" t="s">
        <v>84</v>
      </c>
      <c r="AV1406" s="12" t="s">
        <v>84</v>
      </c>
      <c r="AW1406" s="12" t="s">
        <v>37</v>
      </c>
      <c r="AX1406" s="12" t="s">
        <v>74</v>
      </c>
      <c r="AY1406" s="250" t="s">
        <v>143</v>
      </c>
    </row>
    <row r="1407" s="14" customFormat="1">
      <c r="B1407" s="262"/>
      <c r="C1407" s="263"/>
      <c r="D1407" s="231" t="s">
        <v>152</v>
      </c>
      <c r="E1407" s="264" t="s">
        <v>30</v>
      </c>
      <c r="F1407" s="265" t="s">
        <v>187</v>
      </c>
      <c r="G1407" s="263"/>
      <c r="H1407" s="266">
        <v>62</v>
      </c>
      <c r="I1407" s="267"/>
      <c r="J1407" s="263"/>
      <c r="K1407" s="263"/>
      <c r="L1407" s="268"/>
      <c r="M1407" s="269"/>
      <c r="N1407" s="270"/>
      <c r="O1407" s="270"/>
      <c r="P1407" s="270"/>
      <c r="Q1407" s="270"/>
      <c r="R1407" s="270"/>
      <c r="S1407" s="270"/>
      <c r="T1407" s="271"/>
      <c r="AT1407" s="272" t="s">
        <v>152</v>
      </c>
      <c r="AU1407" s="272" t="s">
        <v>84</v>
      </c>
      <c r="AV1407" s="14" t="s">
        <v>150</v>
      </c>
      <c r="AW1407" s="14" t="s">
        <v>37</v>
      </c>
      <c r="AX1407" s="14" t="s">
        <v>82</v>
      </c>
      <c r="AY1407" s="272" t="s">
        <v>143</v>
      </c>
    </row>
    <row r="1408" s="1" customFormat="1" ht="16.5" customHeight="1">
      <c r="B1408" s="46"/>
      <c r="C1408" s="217" t="s">
        <v>1823</v>
      </c>
      <c r="D1408" s="217" t="s">
        <v>145</v>
      </c>
      <c r="E1408" s="218" t="s">
        <v>1824</v>
      </c>
      <c r="F1408" s="219" t="s">
        <v>1825</v>
      </c>
      <c r="G1408" s="220" t="s">
        <v>209</v>
      </c>
      <c r="H1408" s="221">
        <v>50</v>
      </c>
      <c r="I1408" s="222"/>
      <c r="J1408" s="223">
        <f>ROUND(I1408*H1408,2)</f>
        <v>0</v>
      </c>
      <c r="K1408" s="219" t="s">
        <v>149</v>
      </c>
      <c r="L1408" s="72"/>
      <c r="M1408" s="224" t="s">
        <v>30</v>
      </c>
      <c r="N1408" s="225" t="s">
        <v>45</v>
      </c>
      <c r="O1408" s="47"/>
      <c r="P1408" s="226">
        <f>O1408*H1408</f>
        <v>0</v>
      </c>
      <c r="Q1408" s="226">
        <v>0.00010000000000000001</v>
      </c>
      <c r="R1408" s="226">
        <f>Q1408*H1408</f>
        <v>0.0050000000000000001</v>
      </c>
      <c r="S1408" s="226">
        <v>0</v>
      </c>
      <c r="T1408" s="227">
        <f>S1408*H1408</f>
        <v>0</v>
      </c>
      <c r="AR1408" s="24" t="s">
        <v>251</v>
      </c>
      <c r="AT1408" s="24" t="s">
        <v>145</v>
      </c>
      <c r="AU1408" s="24" t="s">
        <v>84</v>
      </c>
      <c r="AY1408" s="24" t="s">
        <v>143</v>
      </c>
      <c r="BE1408" s="228">
        <f>IF(N1408="základní",J1408,0)</f>
        <v>0</v>
      </c>
      <c r="BF1408" s="228">
        <f>IF(N1408="snížená",J1408,0)</f>
        <v>0</v>
      </c>
      <c r="BG1408" s="228">
        <f>IF(N1408="zákl. přenesená",J1408,0)</f>
        <v>0</v>
      </c>
      <c r="BH1408" s="228">
        <f>IF(N1408="sníž. přenesená",J1408,0)</f>
        <v>0</v>
      </c>
      <c r="BI1408" s="228">
        <f>IF(N1408="nulová",J1408,0)</f>
        <v>0</v>
      </c>
      <c r="BJ1408" s="24" t="s">
        <v>82</v>
      </c>
      <c r="BK1408" s="228">
        <f>ROUND(I1408*H1408,2)</f>
        <v>0</v>
      </c>
      <c r="BL1408" s="24" t="s">
        <v>251</v>
      </c>
      <c r="BM1408" s="24" t="s">
        <v>1826</v>
      </c>
    </row>
    <row r="1409" s="11" customFormat="1">
      <c r="B1409" s="229"/>
      <c r="C1409" s="230"/>
      <c r="D1409" s="231" t="s">
        <v>152</v>
      </c>
      <c r="E1409" s="232" t="s">
        <v>30</v>
      </c>
      <c r="F1409" s="233" t="s">
        <v>1811</v>
      </c>
      <c r="G1409" s="230"/>
      <c r="H1409" s="232" t="s">
        <v>30</v>
      </c>
      <c r="I1409" s="234"/>
      <c r="J1409" s="230"/>
      <c r="K1409" s="230"/>
      <c r="L1409" s="235"/>
      <c r="M1409" s="236"/>
      <c r="N1409" s="237"/>
      <c r="O1409" s="237"/>
      <c r="P1409" s="237"/>
      <c r="Q1409" s="237"/>
      <c r="R1409" s="237"/>
      <c r="S1409" s="237"/>
      <c r="T1409" s="238"/>
      <c r="AT1409" s="239" t="s">
        <v>152</v>
      </c>
      <c r="AU1409" s="239" t="s">
        <v>84</v>
      </c>
      <c r="AV1409" s="11" t="s">
        <v>82</v>
      </c>
      <c r="AW1409" s="11" t="s">
        <v>37</v>
      </c>
      <c r="AX1409" s="11" t="s">
        <v>74</v>
      </c>
      <c r="AY1409" s="239" t="s">
        <v>143</v>
      </c>
    </row>
    <row r="1410" s="11" customFormat="1">
      <c r="B1410" s="229"/>
      <c r="C1410" s="230"/>
      <c r="D1410" s="231" t="s">
        <v>152</v>
      </c>
      <c r="E1410" s="232" t="s">
        <v>30</v>
      </c>
      <c r="F1410" s="233" t="s">
        <v>1827</v>
      </c>
      <c r="G1410" s="230"/>
      <c r="H1410" s="232" t="s">
        <v>30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AT1410" s="239" t="s">
        <v>152</v>
      </c>
      <c r="AU1410" s="239" t="s">
        <v>84</v>
      </c>
      <c r="AV1410" s="11" t="s">
        <v>82</v>
      </c>
      <c r="AW1410" s="11" t="s">
        <v>37</v>
      </c>
      <c r="AX1410" s="11" t="s">
        <v>74</v>
      </c>
      <c r="AY1410" s="239" t="s">
        <v>143</v>
      </c>
    </row>
    <row r="1411" s="12" customFormat="1">
      <c r="B1411" s="240"/>
      <c r="C1411" s="241"/>
      <c r="D1411" s="231" t="s">
        <v>152</v>
      </c>
      <c r="E1411" s="242" t="s">
        <v>30</v>
      </c>
      <c r="F1411" s="243" t="s">
        <v>1332</v>
      </c>
      <c r="G1411" s="241"/>
      <c r="H1411" s="244">
        <v>50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AT1411" s="250" t="s">
        <v>152</v>
      </c>
      <c r="AU1411" s="250" t="s">
        <v>84</v>
      </c>
      <c r="AV1411" s="12" t="s">
        <v>84</v>
      </c>
      <c r="AW1411" s="12" t="s">
        <v>37</v>
      </c>
      <c r="AX1411" s="12" t="s">
        <v>82</v>
      </c>
      <c r="AY1411" s="250" t="s">
        <v>143</v>
      </c>
    </row>
    <row r="1412" s="1" customFormat="1" ht="25.5" customHeight="1">
      <c r="B1412" s="46"/>
      <c r="C1412" s="217" t="s">
        <v>1828</v>
      </c>
      <c r="D1412" s="217" t="s">
        <v>145</v>
      </c>
      <c r="E1412" s="218" t="s">
        <v>1829</v>
      </c>
      <c r="F1412" s="219" t="s">
        <v>1830</v>
      </c>
      <c r="G1412" s="220" t="s">
        <v>209</v>
      </c>
      <c r="H1412" s="221">
        <v>177.5</v>
      </c>
      <c r="I1412" s="222"/>
      <c r="J1412" s="223">
        <f>ROUND(I1412*H1412,2)</f>
        <v>0</v>
      </c>
      <c r="K1412" s="219" t="s">
        <v>149</v>
      </c>
      <c r="L1412" s="72"/>
      <c r="M1412" s="224" t="s">
        <v>30</v>
      </c>
      <c r="N1412" s="225" t="s">
        <v>45</v>
      </c>
      <c r="O1412" s="47"/>
      <c r="P1412" s="226">
        <f>O1412*H1412</f>
        <v>0</v>
      </c>
      <c r="Q1412" s="226">
        <v>0.00116</v>
      </c>
      <c r="R1412" s="226">
        <f>Q1412*H1412</f>
        <v>0.2059</v>
      </c>
      <c r="S1412" s="226">
        <v>0</v>
      </c>
      <c r="T1412" s="227">
        <f>S1412*H1412</f>
        <v>0</v>
      </c>
      <c r="AR1412" s="24" t="s">
        <v>251</v>
      </c>
      <c r="AT1412" s="24" t="s">
        <v>145</v>
      </c>
      <c r="AU1412" s="24" t="s">
        <v>84</v>
      </c>
      <c r="AY1412" s="24" t="s">
        <v>143</v>
      </c>
      <c r="BE1412" s="228">
        <f>IF(N1412="základní",J1412,0)</f>
        <v>0</v>
      </c>
      <c r="BF1412" s="228">
        <f>IF(N1412="snížená",J1412,0)</f>
        <v>0</v>
      </c>
      <c r="BG1412" s="228">
        <f>IF(N1412="zákl. přenesená",J1412,0)</f>
        <v>0</v>
      </c>
      <c r="BH1412" s="228">
        <f>IF(N1412="sníž. přenesená",J1412,0)</f>
        <v>0</v>
      </c>
      <c r="BI1412" s="228">
        <f>IF(N1412="nulová",J1412,0)</f>
        <v>0</v>
      </c>
      <c r="BJ1412" s="24" t="s">
        <v>82</v>
      </c>
      <c r="BK1412" s="228">
        <f>ROUND(I1412*H1412,2)</f>
        <v>0</v>
      </c>
      <c r="BL1412" s="24" t="s">
        <v>251</v>
      </c>
      <c r="BM1412" s="24" t="s">
        <v>1831</v>
      </c>
    </row>
    <row r="1413" s="11" customFormat="1">
      <c r="B1413" s="229"/>
      <c r="C1413" s="230"/>
      <c r="D1413" s="231" t="s">
        <v>152</v>
      </c>
      <c r="E1413" s="232" t="s">
        <v>30</v>
      </c>
      <c r="F1413" s="233" t="s">
        <v>1832</v>
      </c>
      <c r="G1413" s="230"/>
      <c r="H1413" s="232" t="s">
        <v>30</v>
      </c>
      <c r="I1413" s="234"/>
      <c r="J1413" s="230"/>
      <c r="K1413" s="230"/>
      <c r="L1413" s="235"/>
      <c r="M1413" s="236"/>
      <c r="N1413" s="237"/>
      <c r="O1413" s="237"/>
      <c r="P1413" s="237"/>
      <c r="Q1413" s="237"/>
      <c r="R1413" s="237"/>
      <c r="S1413" s="237"/>
      <c r="T1413" s="238"/>
      <c r="AT1413" s="239" t="s">
        <v>152</v>
      </c>
      <c r="AU1413" s="239" t="s">
        <v>84</v>
      </c>
      <c r="AV1413" s="11" t="s">
        <v>82</v>
      </c>
      <c r="AW1413" s="11" t="s">
        <v>37</v>
      </c>
      <c r="AX1413" s="11" t="s">
        <v>74</v>
      </c>
      <c r="AY1413" s="239" t="s">
        <v>143</v>
      </c>
    </row>
    <row r="1414" s="11" customFormat="1">
      <c r="B1414" s="229"/>
      <c r="C1414" s="230"/>
      <c r="D1414" s="231" t="s">
        <v>152</v>
      </c>
      <c r="E1414" s="232" t="s">
        <v>30</v>
      </c>
      <c r="F1414" s="233" t="s">
        <v>1833</v>
      </c>
      <c r="G1414" s="230"/>
      <c r="H1414" s="232" t="s">
        <v>30</v>
      </c>
      <c r="I1414" s="234"/>
      <c r="J1414" s="230"/>
      <c r="K1414" s="230"/>
      <c r="L1414" s="235"/>
      <c r="M1414" s="236"/>
      <c r="N1414" s="237"/>
      <c r="O1414" s="237"/>
      <c r="P1414" s="237"/>
      <c r="Q1414" s="237"/>
      <c r="R1414" s="237"/>
      <c r="S1414" s="237"/>
      <c r="T1414" s="238"/>
      <c r="AT1414" s="239" t="s">
        <v>152</v>
      </c>
      <c r="AU1414" s="239" t="s">
        <v>84</v>
      </c>
      <c r="AV1414" s="11" t="s">
        <v>82</v>
      </c>
      <c r="AW1414" s="11" t="s">
        <v>37</v>
      </c>
      <c r="AX1414" s="11" t="s">
        <v>74</v>
      </c>
      <c r="AY1414" s="239" t="s">
        <v>143</v>
      </c>
    </row>
    <row r="1415" s="12" customFormat="1">
      <c r="B1415" s="240"/>
      <c r="C1415" s="241"/>
      <c r="D1415" s="231" t="s">
        <v>152</v>
      </c>
      <c r="E1415" s="242" t="s">
        <v>30</v>
      </c>
      <c r="F1415" s="243" t="s">
        <v>1834</v>
      </c>
      <c r="G1415" s="241"/>
      <c r="H1415" s="244">
        <v>36.450000000000003</v>
      </c>
      <c r="I1415" s="245"/>
      <c r="J1415" s="241"/>
      <c r="K1415" s="241"/>
      <c r="L1415" s="246"/>
      <c r="M1415" s="247"/>
      <c r="N1415" s="248"/>
      <c r="O1415" s="248"/>
      <c r="P1415" s="248"/>
      <c r="Q1415" s="248"/>
      <c r="R1415" s="248"/>
      <c r="S1415" s="248"/>
      <c r="T1415" s="249"/>
      <c r="AT1415" s="250" t="s">
        <v>152</v>
      </c>
      <c r="AU1415" s="250" t="s">
        <v>84</v>
      </c>
      <c r="AV1415" s="12" t="s">
        <v>84</v>
      </c>
      <c r="AW1415" s="12" t="s">
        <v>37</v>
      </c>
      <c r="AX1415" s="12" t="s">
        <v>74</v>
      </c>
      <c r="AY1415" s="250" t="s">
        <v>143</v>
      </c>
    </row>
    <row r="1416" s="11" customFormat="1">
      <c r="B1416" s="229"/>
      <c r="C1416" s="230"/>
      <c r="D1416" s="231" t="s">
        <v>152</v>
      </c>
      <c r="E1416" s="232" t="s">
        <v>30</v>
      </c>
      <c r="F1416" s="233" t="s">
        <v>1835</v>
      </c>
      <c r="G1416" s="230"/>
      <c r="H1416" s="232" t="s">
        <v>30</v>
      </c>
      <c r="I1416" s="234"/>
      <c r="J1416" s="230"/>
      <c r="K1416" s="230"/>
      <c r="L1416" s="235"/>
      <c r="M1416" s="236"/>
      <c r="N1416" s="237"/>
      <c r="O1416" s="237"/>
      <c r="P1416" s="237"/>
      <c r="Q1416" s="237"/>
      <c r="R1416" s="237"/>
      <c r="S1416" s="237"/>
      <c r="T1416" s="238"/>
      <c r="AT1416" s="239" t="s">
        <v>152</v>
      </c>
      <c r="AU1416" s="239" t="s">
        <v>84</v>
      </c>
      <c r="AV1416" s="11" t="s">
        <v>82</v>
      </c>
      <c r="AW1416" s="11" t="s">
        <v>37</v>
      </c>
      <c r="AX1416" s="11" t="s">
        <v>74</v>
      </c>
      <c r="AY1416" s="239" t="s">
        <v>143</v>
      </c>
    </row>
    <row r="1417" s="11" customFormat="1">
      <c r="B1417" s="229"/>
      <c r="C1417" s="230"/>
      <c r="D1417" s="231" t="s">
        <v>152</v>
      </c>
      <c r="E1417" s="232" t="s">
        <v>30</v>
      </c>
      <c r="F1417" s="233" t="s">
        <v>1836</v>
      </c>
      <c r="G1417" s="230"/>
      <c r="H1417" s="232" t="s">
        <v>30</v>
      </c>
      <c r="I1417" s="234"/>
      <c r="J1417" s="230"/>
      <c r="K1417" s="230"/>
      <c r="L1417" s="235"/>
      <c r="M1417" s="236"/>
      <c r="N1417" s="237"/>
      <c r="O1417" s="237"/>
      <c r="P1417" s="237"/>
      <c r="Q1417" s="237"/>
      <c r="R1417" s="237"/>
      <c r="S1417" s="237"/>
      <c r="T1417" s="238"/>
      <c r="AT1417" s="239" t="s">
        <v>152</v>
      </c>
      <c r="AU1417" s="239" t="s">
        <v>84</v>
      </c>
      <c r="AV1417" s="11" t="s">
        <v>82</v>
      </c>
      <c r="AW1417" s="11" t="s">
        <v>37</v>
      </c>
      <c r="AX1417" s="11" t="s">
        <v>74</v>
      </c>
      <c r="AY1417" s="239" t="s">
        <v>143</v>
      </c>
    </row>
    <row r="1418" s="12" customFormat="1">
      <c r="B1418" s="240"/>
      <c r="C1418" s="241"/>
      <c r="D1418" s="231" t="s">
        <v>152</v>
      </c>
      <c r="E1418" s="242" t="s">
        <v>30</v>
      </c>
      <c r="F1418" s="243" t="s">
        <v>1837</v>
      </c>
      <c r="G1418" s="241"/>
      <c r="H1418" s="244">
        <v>4.5359999999999996</v>
      </c>
      <c r="I1418" s="245"/>
      <c r="J1418" s="241"/>
      <c r="K1418" s="241"/>
      <c r="L1418" s="246"/>
      <c r="M1418" s="247"/>
      <c r="N1418" s="248"/>
      <c r="O1418" s="248"/>
      <c r="P1418" s="248"/>
      <c r="Q1418" s="248"/>
      <c r="R1418" s="248"/>
      <c r="S1418" s="248"/>
      <c r="T1418" s="249"/>
      <c r="AT1418" s="250" t="s">
        <v>152</v>
      </c>
      <c r="AU1418" s="250" t="s">
        <v>84</v>
      </c>
      <c r="AV1418" s="12" t="s">
        <v>84</v>
      </c>
      <c r="AW1418" s="12" t="s">
        <v>37</v>
      </c>
      <c r="AX1418" s="12" t="s">
        <v>74</v>
      </c>
      <c r="AY1418" s="250" t="s">
        <v>143</v>
      </c>
    </row>
    <row r="1419" s="11" customFormat="1">
      <c r="B1419" s="229"/>
      <c r="C1419" s="230"/>
      <c r="D1419" s="231" t="s">
        <v>152</v>
      </c>
      <c r="E1419" s="232" t="s">
        <v>30</v>
      </c>
      <c r="F1419" s="233" t="s">
        <v>1838</v>
      </c>
      <c r="G1419" s="230"/>
      <c r="H1419" s="232" t="s">
        <v>30</v>
      </c>
      <c r="I1419" s="234"/>
      <c r="J1419" s="230"/>
      <c r="K1419" s="230"/>
      <c r="L1419" s="235"/>
      <c r="M1419" s="236"/>
      <c r="N1419" s="237"/>
      <c r="O1419" s="237"/>
      <c r="P1419" s="237"/>
      <c r="Q1419" s="237"/>
      <c r="R1419" s="237"/>
      <c r="S1419" s="237"/>
      <c r="T1419" s="238"/>
      <c r="AT1419" s="239" t="s">
        <v>152</v>
      </c>
      <c r="AU1419" s="239" t="s">
        <v>84</v>
      </c>
      <c r="AV1419" s="11" t="s">
        <v>82</v>
      </c>
      <c r="AW1419" s="11" t="s">
        <v>37</v>
      </c>
      <c r="AX1419" s="11" t="s">
        <v>74</v>
      </c>
      <c r="AY1419" s="239" t="s">
        <v>143</v>
      </c>
    </row>
    <row r="1420" s="12" customFormat="1">
      <c r="B1420" s="240"/>
      <c r="C1420" s="241"/>
      <c r="D1420" s="231" t="s">
        <v>152</v>
      </c>
      <c r="E1420" s="242" t="s">
        <v>30</v>
      </c>
      <c r="F1420" s="243" t="s">
        <v>1839</v>
      </c>
      <c r="G1420" s="241"/>
      <c r="H1420" s="244">
        <v>12.6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AT1420" s="250" t="s">
        <v>152</v>
      </c>
      <c r="AU1420" s="250" t="s">
        <v>84</v>
      </c>
      <c r="AV1420" s="12" t="s">
        <v>84</v>
      </c>
      <c r="AW1420" s="12" t="s">
        <v>37</v>
      </c>
      <c r="AX1420" s="12" t="s">
        <v>74</v>
      </c>
      <c r="AY1420" s="250" t="s">
        <v>143</v>
      </c>
    </row>
    <row r="1421" s="11" customFormat="1">
      <c r="B1421" s="229"/>
      <c r="C1421" s="230"/>
      <c r="D1421" s="231" t="s">
        <v>152</v>
      </c>
      <c r="E1421" s="232" t="s">
        <v>30</v>
      </c>
      <c r="F1421" s="233" t="s">
        <v>1840</v>
      </c>
      <c r="G1421" s="230"/>
      <c r="H1421" s="232" t="s">
        <v>30</v>
      </c>
      <c r="I1421" s="234"/>
      <c r="J1421" s="230"/>
      <c r="K1421" s="230"/>
      <c r="L1421" s="235"/>
      <c r="M1421" s="236"/>
      <c r="N1421" s="237"/>
      <c r="O1421" s="237"/>
      <c r="P1421" s="237"/>
      <c r="Q1421" s="237"/>
      <c r="R1421" s="237"/>
      <c r="S1421" s="237"/>
      <c r="T1421" s="238"/>
      <c r="AT1421" s="239" t="s">
        <v>152</v>
      </c>
      <c r="AU1421" s="239" t="s">
        <v>84</v>
      </c>
      <c r="AV1421" s="11" t="s">
        <v>82</v>
      </c>
      <c r="AW1421" s="11" t="s">
        <v>37</v>
      </c>
      <c r="AX1421" s="11" t="s">
        <v>74</v>
      </c>
      <c r="AY1421" s="239" t="s">
        <v>143</v>
      </c>
    </row>
    <row r="1422" s="12" customFormat="1">
      <c r="B1422" s="240"/>
      <c r="C1422" s="241"/>
      <c r="D1422" s="231" t="s">
        <v>152</v>
      </c>
      <c r="E1422" s="242" t="s">
        <v>30</v>
      </c>
      <c r="F1422" s="243" t="s">
        <v>1841</v>
      </c>
      <c r="G1422" s="241"/>
      <c r="H1422" s="244">
        <v>5.5439999999999996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AT1422" s="250" t="s">
        <v>152</v>
      </c>
      <c r="AU1422" s="250" t="s">
        <v>84</v>
      </c>
      <c r="AV1422" s="12" t="s">
        <v>84</v>
      </c>
      <c r="AW1422" s="12" t="s">
        <v>37</v>
      </c>
      <c r="AX1422" s="12" t="s">
        <v>74</v>
      </c>
      <c r="AY1422" s="250" t="s">
        <v>143</v>
      </c>
    </row>
    <row r="1423" s="11" customFormat="1">
      <c r="B1423" s="229"/>
      <c r="C1423" s="230"/>
      <c r="D1423" s="231" t="s">
        <v>152</v>
      </c>
      <c r="E1423" s="232" t="s">
        <v>30</v>
      </c>
      <c r="F1423" s="233" t="s">
        <v>1842</v>
      </c>
      <c r="G1423" s="230"/>
      <c r="H1423" s="232" t="s">
        <v>30</v>
      </c>
      <c r="I1423" s="234"/>
      <c r="J1423" s="230"/>
      <c r="K1423" s="230"/>
      <c r="L1423" s="235"/>
      <c r="M1423" s="236"/>
      <c r="N1423" s="237"/>
      <c r="O1423" s="237"/>
      <c r="P1423" s="237"/>
      <c r="Q1423" s="237"/>
      <c r="R1423" s="237"/>
      <c r="S1423" s="237"/>
      <c r="T1423" s="238"/>
      <c r="AT1423" s="239" t="s">
        <v>152</v>
      </c>
      <c r="AU1423" s="239" t="s">
        <v>84</v>
      </c>
      <c r="AV1423" s="11" t="s">
        <v>82</v>
      </c>
      <c r="AW1423" s="11" t="s">
        <v>37</v>
      </c>
      <c r="AX1423" s="11" t="s">
        <v>74</v>
      </c>
      <c r="AY1423" s="239" t="s">
        <v>143</v>
      </c>
    </row>
    <row r="1424" s="12" customFormat="1">
      <c r="B1424" s="240"/>
      <c r="C1424" s="241"/>
      <c r="D1424" s="231" t="s">
        <v>152</v>
      </c>
      <c r="E1424" s="242" t="s">
        <v>30</v>
      </c>
      <c r="F1424" s="243" t="s">
        <v>1843</v>
      </c>
      <c r="G1424" s="241"/>
      <c r="H1424" s="244">
        <v>47.076999999999998</v>
      </c>
      <c r="I1424" s="245"/>
      <c r="J1424" s="241"/>
      <c r="K1424" s="241"/>
      <c r="L1424" s="246"/>
      <c r="M1424" s="247"/>
      <c r="N1424" s="248"/>
      <c r="O1424" s="248"/>
      <c r="P1424" s="248"/>
      <c r="Q1424" s="248"/>
      <c r="R1424" s="248"/>
      <c r="S1424" s="248"/>
      <c r="T1424" s="249"/>
      <c r="AT1424" s="250" t="s">
        <v>152</v>
      </c>
      <c r="AU1424" s="250" t="s">
        <v>84</v>
      </c>
      <c r="AV1424" s="12" t="s">
        <v>84</v>
      </c>
      <c r="AW1424" s="12" t="s">
        <v>37</v>
      </c>
      <c r="AX1424" s="12" t="s">
        <v>74</v>
      </c>
      <c r="AY1424" s="250" t="s">
        <v>143</v>
      </c>
    </row>
    <row r="1425" s="11" customFormat="1">
      <c r="B1425" s="229"/>
      <c r="C1425" s="230"/>
      <c r="D1425" s="231" t="s">
        <v>152</v>
      </c>
      <c r="E1425" s="232" t="s">
        <v>30</v>
      </c>
      <c r="F1425" s="233" t="s">
        <v>1844</v>
      </c>
      <c r="G1425" s="230"/>
      <c r="H1425" s="232" t="s">
        <v>30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AT1425" s="239" t="s">
        <v>152</v>
      </c>
      <c r="AU1425" s="239" t="s">
        <v>84</v>
      </c>
      <c r="AV1425" s="11" t="s">
        <v>82</v>
      </c>
      <c r="AW1425" s="11" t="s">
        <v>37</v>
      </c>
      <c r="AX1425" s="11" t="s">
        <v>74</v>
      </c>
      <c r="AY1425" s="239" t="s">
        <v>143</v>
      </c>
    </row>
    <row r="1426" s="12" customFormat="1">
      <c r="B1426" s="240"/>
      <c r="C1426" s="241"/>
      <c r="D1426" s="231" t="s">
        <v>152</v>
      </c>
      <c r="E1426" s="242" t="s">
        <v>30</v>
      </c>
      <c r="F1426" s="243" t="s">
        <v>1845</v>
      </c>
      <c r="G1426" s="241"/>
      <c r="H1426" s="244">
        <v>56.149000000000001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AT1426" s="250" t="s">
        <v>152</v>
      </c>
      <c r="AU1426" s="250" t="s">
        <v>84</v>
      </c>
      <c r="AV1426" s="12" t="s">
        <v>84</v>
      </c>
      <c r="AW1426" s="12" t="s">
        <v>37</v>
      </c>
      <c r="AX1426" s="12" t="s">
        <v>74</v>
      </c>
      <c r="AY1426" s="250" t="s">
        <v>143</v>
      </c>
    </row>
    <row r="1427" s="11" customFormat="1">
      <c r="B1427" s="229"/>
      <c r="C1427" s="230"/>
      <c r="D1427" s="231" t="s">
        <v>152</v>
      </c>
      <c r="E1427" s="232" t="s">
        <v>30</v>
      </c>
      <c r="F1427" s="233" t="s">
        <v>1846</v>
      </c>
      <c r="G1427" s="230"/>
      <c r="H1427" s="232" t="s">
        <v>30</v>
      </c>
      <c r="I1427" s="234"/>
      <c r="J1427" s="230"/>
      <c r="K1427" s="230"/>
      <c r="L1427" s="235"/>
      <c r="M1427" s="236"/>
      <c r="N1427" s="237"/>
      <c r="O1427" s="237"/>
      <c r="P1427" s="237"/>
      <c r="Q1427" s="237"/>
      <c r="R1427" s="237"/>
      <c r="S1427" s="237"/>
      <c r="T1427" s="238"/>
      <c r="AT1427" s="239" t="s">
        <v>152</v>
      </c>
      <c r="AU1427" s="239" t="s">
        <v>84</v>
      </c>
      <c r="AV1427" s="11" t="s">
        <v>82</v>
      </c>
      <c r="AW1427" s="11" t="s">
        <v>37</v>
      </c>
      <c r="AX1427" s="11" t="s">
        <v>74</v>
      </c>
      <c r="AY1427" s="239" t="s">
        <v>143</v>
      </c>
    </row>
    <row r="1428" s="12" customFormat="1">
      <c r="B1428" s="240"/>
      <c r="C1428" s="241"/>
      <c r="D1428" s="231" t="s">
        <v>152</v>
      </c>
      <c r="E1428" s="242" t="s">
        <v>30</v>
      </c>
      <c r="F1428" s="243" t="s">
        <v>1847</v>
      </c>
      <c r="G1428" s="241"/>
      <c r="H1428" s="244">
        <v>6.3949999999999996</v>
      </c>
      <c r="I1428" s="245"/>
      <c r="J1428" s="241"/>
      <c r="K1428" s="241"/>
      <c r="L1428" s="246"/>
      <c r="M1428" s="247"/>
      <c r="N1428" s="248"/>
      <c r="O1428" s="248"/>
      <c r="P1428" s="248"/>
      <c r="Q1428" s="248"/>
      <c r="R1428" s="248"/>
      <c r="S1428" s="248"/>
      <c r="T1428" s="249"/>
      <c r="AT1428" s="250" t="s">
        <v>152</v>
      </c>
      <c r="AU1428" s="250" t="s">
        <v>84</v>
      </c>
      <c r="AV1428" s="12" t="s">
        <v>84</v>
      </c>
      <c r="AW1428" s="12" t="s">
        <v>37</v>
      </c>
      <c r="AX1428" s="12" t="s">
        <v>74</v>
      </c>
      <c r="AY1428" s="250" t="s">
        <v>143</v>
      </c>
    </row>
    <row r="1429" s="11" customFormat="1">
      <c r="B1429" s="229"/>
      <c r="C1429" s="230"/>
      <c r="D1429" s="231" t="s">
        <v>152</v>
      </c>
      <c r="E1429" s="232" t="s">
        <v>30</v>
      </c>
      <c r="F1429" s="233" t="s">
        <v>1848</v>
      </c>
      <c r="G1429" s="230"/>
      <c r="H1429" s="232" t="s">
        <v>30</v>
      </c>
      <c r="I1429" s="234"/>
      <c r="J1429" s="230"/>
      <c r="K1429" s="230"/>
      <c r="L1429" s="235"/>
      <c r="M1429" s="236"/>
      <c r="N1429" s="237"/>
      <c r="O1429" s="237"/>
      <c r="P1429" s="237"/>
      <c r="Q1429" s="237"/>
      <c r="R1429" s="237"/>
      <c r="S1429" s="237"/>
      <c r="T1429" s="238"/>
      <c r="AT1429" s="239" t="s">
        <v>152</v>
      </c>
      <c r="AU1429" s="239" t="s">
        <v>84</v>
      </c>
      <c r="AV1429" s="11" t="s">
        <v>82</v>
      </c>
      <c r="AW1429" s="11" t="s">
        <v>37</v>
      </c>
      <c r="AX1429" s="11" t="s">
        <v>74</v>
      </c>
      <c r="AY1429" s="239" t="s">
        <v>143</v>
      </c>
    </row>
    <row r="1430" s="12" customFormat="1">
      <c r="B1430" s="240"/>
      <c r="C1430" s="241"/>
      <c r="D1430" s="231" t="s">
        <v>152</v>
      </c>
      <c r="E1430" s="242" t="s">
        <v>30</v>
      </c>
      <c r="F1430" s="243" t="s">
        <v>1849</v>
      </c>
      <c r="G1430" s="241"/>
      <c r="H1430" s="244">
        <v>0.375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AT1430" s="250" t="s">
        <v>152</v>
      </c>
      <c r="AU1430" s="250" t="s">
        <v>84</v>
      </c>
      <c r="AV1430" s="12" t="s">
        <v>84</v>
      </c>
      <c r="AW1430" s="12" t="s">
        <v>37</v>
      </c>
      <c r="AX1430" s="12" t="s">
        <v>74</v>
      </c>
      <c r="AY1430" s="250" t="s">
        <v>143</v>
      </c>
    </row>
    <row r="1431" s="12" customFormat="1">
      <c r="B1431" s="240"/>
      <c r="C1431" s="241"/>
      <c r="D1431" s="231" t="s">
        <v>152</v>
      </c>
      <c r="E1431" s="242" t="s">
        <v>30</v>
      </c>
      <c r="F1431" s="243" t="s">
        <v>1850</v>
      </c>
      <c r="G1431" s="241"/>
      <c r="H1431" s="244">
        <v>1.079</v>
      </c>
      <c r="I1431" s="245"/>
      <c r="J1431" s="241"/>
      <c r="K1431" s="241"/>
      <c r="L1431" s="246"/>
      <c r="M1431" s="247"/>
      <c r="N1431" s="248"/>
      <c r="O1431" s="248"/>
      <c r="P1431" s="248"/>
      <c r="Q1431" s="248"/>
      <c r="R1431" s="248"/>
      <c r="S1431" s="248"/>
      <c r="T1431" s="249"/>
      <c r="AT1431" s="250" t="s">
        <v>152</v>
      </c>
      <c r="AU1431" s="250" t="s">
        <v>84</v>
      </c>
      <c r="AV1431" s="12" t="s">
        <v>84</v>
      </c>
      <c r="AW1431" s="12" t="s">
        <v>37</v>
      </c>
      <c r="AX1431" s="12" t="s">
        <v>74</v>
      </c>
      <c r="AY1431" s="250" t="s">
        <v>143</v>
      </c>
    </row>
    <row r="1432" s="12" customFormat="1">
      <c r="B1432" s="240"/>
      <c r="C1432" s="241"/>
      <c r="D1432" s="231" t="s">
        <v>152</v>
      </c>
      <c r="E1432" s="242" t="s">
        <v>30</v>
      </c>
      <c r="F1432" s="243" t="s">
        <v>1851</v>
      </c>
      <c r="G1432" s="241"/>
      <c r="H1432" s="244">
        <v>1.065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AT1432" s="250" t="s">
        <v>152</v>
      </c>
      <c r="AU1432" s="250" t="s">
        <v>84</v>
      </c>
      <c r="AV1432" s="12" t="s">
        <v>84</v>
      </c>
      <c r="AW1432" s="12" t="s">
        <v>37</v>
      </c>
      <c r="AX1432" s="12" t="s">
        <v>74</v>
      </c>
      <c r="AY1432" s="250" t="s">
        <v>143</v>
      </c>
    </row>
    <row r="1433" s="11" customFormat="1">
      <c r="B1433" s="229"/>
      <c r="C1433" s="230"/>
      <c r="D1433" s="231" t="s">
        <v>152</v>
      </c>
      <c r="E1433" s="232" t="s">
        <v>30</v>
      </c>
      <c r="F1433" s="233" t="s">
        <v>1852</v>
      </c>
      <c r="G1433" s="230"/>
      <c r="H1433" s="232" t="s">
        <v>30</v>
      </c>
      <c r="I1433" s="234"/>
      <c r="J1433" s="230"/>
      <c r="K1433" s="230"/>
      <c r="L1433" s="235"/>
      <c r="M1433" s="236"/>
      <c r="N1433" s="237"/>
      <c r="O1433" s="237"/>
      <c r="P1433" s="237"/>
      <c r="Q1433" s="237"/>
      <c r="R1433" s="237"/>
      <c r="S1433" s="237"/>
      <c r="T1433" s="238"/>
      <c r="AT1433" s="239" t="s">
        <v>152</v>
      </c>
      <c r="AU1433" s="239" t="s">
        <v>84</v>
      </c>
      <c r="AV1433" s="11" t="s">
        <v>82</v>
      </c>
      <c r="AW1433" s="11" t="s">
        <v>37</v>
      </c>
      <c r="AX1433" s="11" t="s">
        <v>74</v>
      </c>
      <c r="AY1433" s="239" t="s">
        <v>143</v>
      </c>
    </row>
    <row r="1434" s="12" customFormat="1">
      <c r="B1434" s="240"/>
      <c r="C1434" s="241"/>
      <c r="D1434" s="231" t="s">
        <v>152</v>
      </c>
      <c r="E1434" s="242" t="s">
        <v>30</v>
      </c>
      <c r="F1434" s="243" t="s">
        <v>1853</v>
      </c>
      <c r="G1434" s="241"/>
      <c r="H1434" s="244">
        <v>4.7300000000000004</v>
      </c>
      <c r="I1434" s="245"/>
      <c r="J1434" s="241"/>
      <c r="K1434" s="241"/>
      <c r="L1434" s="246"/>
      <c r="M1434" s="247"/>
      <c r="N1434" s="248"/>
      <c r="O1434" s="248"/>
      <c r="P1434" s="248"/>
      <c r="Q1434" s="248"/>
      <c r="R1434" s="248"/>
      <c r="S1434" s="248"/>
      <c r="T1434" s="249"/>
      <c r="AT1434" s="250" t="s">
        <v>152</v>
      </c>
      <c r="AU1434" s="250" t="s">
        <v>84</v>
      </c>
      <c r="AV1434" s="12" t="s">
        <v>84</v>
      </c>
      <c r="AW1434" s="12" t="s">
        <v>37</v>
      </c>
      <c r="AX1434" s="12" t="s">
        <v>74</v>
      </c>
      <c r="AY1434" s="250" t="s">
        <v>143</v>
      </c>
    </row>
    <row r="1435" s="11" customFormat="1">
      <c r="B1435" s="229"/>
      <c r="C1435" s="230"/>
      <c r="D1435" s="231" t="s">
        <v>152</v>
      </c>
      <c r="E1435" s="232" t="s">
        <v>30</v>
      </c>
      <c r="F1435" s="233" t="s">
        <v>1854</v>
      </c>
      <c r="G1435" s="230"/>
      <c r="H1435" s="232" t="s">
        <v>30</v>
      </c>
      <c r="I1435" s="234"/>
      <c r="J1435" s="230"/>
      <c r="K1435" s="230"/>
      <c r="L1435" s="235"/>
      <c r="M1435" s="236"/>
      <c r="N1435" s="237"/>
      <c r="O1435" s="237"/>
      <c r="P1435" s="237"/>
      <c r="Q1435" s="237"/>
      <c r="R1435" s="237"/>
      <c r="S1435" s="237"/>
      <c r="T1435" s="238"/>
      <c r="AT1435" s="239" t="s">
        <v>152</v>
      </c>
      <c r="AU1435" s="239" t="s">
        <v>84</v>
      </c>
      <c r="AV1435" s="11" t="s">
        <v>82</v>
      </c>
      <c r="AW1435" s="11" t="s">
        <v>37</v>
      </c>
      <c r="AX1435" s="11" t="s">
        <v>74</v>
      </c>
      <c r="AY1435" s="239" t="s">
        <v>143</v>
      </c>
    </row>
    <row r="1436" s="12" customFormat="1">
      <c r="B1436" s="240"/>
      <c r="C1436" s="241"/>
      <c r="D1436" s="231" t="s">
        <v>152</v>
      </c>
      <c r="E1436" s="242" t="s">
        <v>30</v>
      </c>
      <c r="F1436" s="243" t="s">
        <v>1855</v>
      </c>
      <c r="G1436" s="241"/>
      <c r="H1436" s="244">
        <v>1.5</v>
      </c>
      <c r="I1436" s="245"/>
      <c r="J1436" s="241"/>
      <c r="K1436" s="241"/>
      <c r="L1436" s="246"/>
      <c r="M1436" s="247"/>
      <c r="N1436" s="248"/>
      <c r="O1436" s="248"/>
      <c r="P1436" s="248"/>
      <c r="Q1436" s="248"/>
      <c r="R1436" s="248"/>
      <c r="S1436" s="248"/>
      <c r="T1436" s="249"/>
      <c r="AT1436" s="250" t="s">
        <v>152</v>
      </c>
      <c r="AU1436" s="250" t="s">
        <v>84</v>
      </c>
      <c r="AV1436" s="12" t="s">
        <v>84</v>
      </c>
      <c r="AW1436" s="12" t="s">
        <v>37</v>
      </c>
      <c r="AX1436" s="12" t="s">
        <v>74</v>
      </c>
      <c r="AY1436" s="250" t="s">
        <v>143</v>
      </c>
    </row>
    <row r="1437" s="14" customFormat="1">
      <c r="B1437" s="262"/>
      <c r="C1437" s="263"/>
      <c r="D1437" s="231" t="s">
        <v>152</v>
      </c>
      <c r="E1437" s="264" t="s">
        <v>30</v>
      </c>
      <c r="F1437" s="265" t="s">
        <v>187</v>
      </c>
      <c r="G1437" s="263"/>
      <c r="H1437" s="266">
        <v>177.5</v>
      </c>
      <c r="I1437" s="267"/>
      <c r="J1437" s="263"/>
      <c r="K1437" s="263"/>
      <c r="L1437" s="268"/>
      <c r="M1437" s="269"/>
      <c r="N1437" s="270"/>
      <c r="O1437" s="270"/>
      <c r="P1437" s="270"/>
      <c r="Q1437" s="270"/>
      <c r="R1437" s="270"/>
      <c r="S1437" s="270"/>
      <c r="T1437" s="271"/>
      <c r="AT1437" s="272" t="s">
        <v>152</v>
      </c>
      <c r="AU1437" s="272" t="s">
        <v>84</v>
      </c>
      <c r="AV1437" s="14" t="s">
        <v>150</v>
      </c>
      <c r="AW1437" s="14" t="s">
        <v>37</v>
      </c>
      <c r="AX1437" s="14" t="s">
        <v>82</v>
      </c>
      <c r="AY1437" s="272" t="s">
        <v>143</v>
      </c>
    </row>
    <row r="1438" s="1" customFormat="1" ht="25.5" customHeight="1">
      <c r="B1438" s="46"/>
      <c r="C1438" s="217" t="s">
        <v>1856</v>
      </c>
      <c r="D1438" s="217" t="s">
        <v>145</v>
      </c>
      <c r="E1438" s="218" t="s">
        <v>1695</v>
      </c>
      <c r="F1438" s="219" t="s">
        <v>1696</v>
      </c>
      <c r="G1438" s="220" t="s">
        <v>209</v>
      </c>
      <c r="H1438" s="221">
        <v>163</v>
      </c>
      <c r="I1438" s="222"/>
      <c r="J1438" s="223">
        <f>ROUND(I1438*H1438,2)</f>
        <v>0</v>
      </c>
      <c r="K1438" s="219" t="s">
        <v>149</v>
      </c>
      <c r="L1438" s="72"/>
      <c r="M1438" s="224" t="s">
        <v>30</v>
      </c>
      <c r="N1438" s="225" t="s">
        <v>45</v>
      </c>
      <c r="O1438" s="47"/>
      <c r="P1438" s="226">
        <f>O1438*H1438</f>
        <v>0</v>
      </c>
      <c r="Q1438" s="226">
        <v>0.0060000000000000001</v>
      </c>
      <c r="R1438" s="226">
        <f>Q1438*H1438</f>
        <v>0.97799999999999998</v>
      </c>
      <c r="S1438" s="226">
        <v>0</v>
      </c>
      <c r="T1438" s="227">
        <f>S1438*H1438</f>
        <v>0</v>
      </c>
      <c r="AR1438" s="24" t="s">
        <v>251</v>
      </c>
      <c r="AT1438" s="24" t="s">
        <v>145</v>
      </c>
      <c r="AU1438" s="24" t="s">
        <v>84</v>
      </c>
      <c r="AY1438" s="24" t="s">
        <v>143</v>
      </c>
      <c r="BE1438" s="228">
        <f>IF(N1438="základní",J1438,0)</f>
        <v>0</v>
      </c>
      <c r="BF1438" s="228">
        <f>IF(N1438="snížená",J1438,0)</f>
        <v>0</v>
      </c>
      <c r="BG1438" s="228">
        <f>IF(N1438="zákl. přenesená",J1438,0)</f>
        <v>0</v>
      </c>
      <c r="BH1438" s="228">
        <f>IF(N1438="sníž. přenesená",J1438,0)</f>
        <v>0</v>
      </c>
      <c r="BI1438" s="228">
        <f>IF(N1438="nulová",J1438,0)</f>
        <v>0</v>
      </c>
      <c r="BJ1438" s="24" t="s">
        <v>82</v>
      </c>
      <c r="BK1438" s="228">
        <f>ROUND(I1438*H1438,2)</f>
        <v>0</v>
      </c>
      <c r="BL1438" s="24" t="s">
        <v>251</v>
      </c>
      <c r="BM1438" s="24" t="s">
        <v>1857</v>
      </c>
    </row>
    <row r="1439" s="11" customFormat="1">
      <c r="B1439" s="229"/>
      <c r="C1439" s="230"/>
      <c r="D1439" s="231" t="s">
        <v>152</v>
      </c>
      <c r="E1439" s="232" t="s">
        <v>30</v>
      </c>
      <c r="F1439" s="233" t="s">
        <v>1858</v>
      </c>
      <c r="G1439" s="230"/>
      <c r="H1439" s="232" t="s">
        <v>30</v>
      </c>
      <c r="I1439" s="234"/>
      <c r="J1439" s="230"/>
      <c r="K1439" s="230"/>
      <c r="L1439" s="235"/>
      <c r="M1439" s="236"/>
      <c r="N1439" s="237"/>
      <c r="O1439" s="237"/>
      <c r="P1439" s="237"/>
      <c r="Q1439" s="237"/>
      <c r="R1439" s="237"/>
      <c r="S1439" s="237"/>
      <c r="T1439" s="238"/>
      <c r="AT1439" s="239" t="s">
        <v>152</v>
      </c>
      <c r="AU1439" s="239" t="s">
        <v>84</v>
      </c>
      <c r="AV1439" s="11" t="s">
        <v>82</v>
      </c>
      <c r="AW1439" s="11" t="s">
        <v>37</v>
      </c>
      <c r="AX1439" s="11" t="s">
        <v>74</v>
      </c>
      <c r="AY1439" s="239" t="s">
        <v>143</v>
      </c>
    </row>
    <row r="1440" s="12" customFormat="1">
      <c r="B1440" s="240"/>
      <c r="C1440" s="241"/>
      <c r="D1440" s="231" t="s">
        <v>152</v>
      </c>
      <c r="E1440" s="242" t="s">
        <v>30</v>
      </c>
      <c r="F1440" s="243" t="s">
        <v>1859</v>
      </c>
      <c r="G1440" s="241"/>
      <c r="H1440" s="244">
        <v>3.0950000000000002</v>
      </c>
      <c r="I1440" s="245"/>
      <c r="J1440" s="241"/>
      <c r="K1440" s="241"/>
      <c r="L1440" s="246"/>
      <c r="M1440" s="247"/>
      <c r="N1440" s="248"/>
      <c r="O1440" s="248"/>
      <c r="P1440" s="248"/>
      <c r="Q1440" s="248"/>
      <c r="R1440" s="248"/>
      <c r="S1440" s="248"/>
      <c r="T1440" s="249"/>
      <c r="AT1440" s="250" t="s">
        <v>152</v>
      </c>
      <c r="AU1440" s="250" t="s">
        <v>84</v>
      </c>
      <c r="AV1440" s="12" t="s">
        <v>84</v>
      </c>
      <c r="AW1440" s="12" t="s">
        <v>37</v>
      </c>
      <c r="AX1440" s="12" t="s">
        <v>74</v>
      </c>
      <c r="AY1440" s="250" t="s">
        <v>143</v>
      </c>
    </row>
    <row r="1441" s="11" customFormat="1">
      <c r="B1441" s="229"/>
      <c r="C1441" s="230"/>
      <c r="D1441" s="231" t="s">
        <v>152</v>
      </c>
      <c r="E1441" s="232" t="s">
        <v>30</v>
      </c>
      <c r="F1441" s="233" t="s">
        <v>1860</v>
      </c>
      <c r="G1441" s="230"/>
      <c r="H1441" s="232" t="s">
        <v>30</v>
      </c>
      <c r="I1441" s="234"/>
      <c r="J1441" s="230"/>
      <c r="K1441" s="230"/>
      <c r="L1441" s="235"/>
      <c r="M1441" s="236"/>
      <c r="N1441" s="237"/>
      <c r="O1441" s="237"/>
      <c r="P1441" s="237"/>
      <c r="Q1441" s="237"/>
      <c r="R1441" s="237"/>
      <c r="S1441" s="237"/>
      <c r="T1441" s="238"/>
      <c r="AT1441" s="239" t="s">
        <v>152</v>
      </c>
      <c r="AU1441" s="239" t="s">
        <v>84</v>
      </c>
      <c r="AV1441" s="11" t="s">
        <v>82</v>
      </c>
      <c r="AW1441" s="11" t="s">
        <v>37</v>
      </c>
      <c r="AX1441" s="11" t="s">
        <v>74</v>
      </c>
      <c r="AY1441" s="239" t="s">
        <v>143</v>
      </c>
    </row>
    <row r="1442" s="12" customFormat="1">
      <c r="B1442" s="240"/>
      <c r="C1442" s="241"/>
      <c r="D1442" s="231" t="s">
        <v>152</v>
      </c>
      <c r="E1442" s="242" t="s">
        <v>30</v>
      </c>
      <c r="F1442" s="243" t="s">
        <v>1861</v>
      </c>
      <c r="G1442" s="241"/>
      <c r="H1442" s="244">
        <v>55.649999999999999</v>
      </c>
      <c r="I1442" s="245"/>
      <c r="J1442" s="241"/>
      <c r="K1442" s="241"/>
      <c r="L1442" s="246"/>
      <c r="M1442" s="247"/>
      <c r="N1442" s="248"/>
      <c r="O1442" s="248"/>
      <c r="P1442" s="248"/>
      <c r="Q1442" s="248"/>
      <c r="R1442" s="248"/>
      <c r="S1442" s="248"/>
      <c r="T1442" s="249"/>
      <c r="AT1442" s="250" t="s">
        <v>152</v>
      </c>
      <c r="AU1442" s="250" t="s">
        <v>84</v>
      </c>
      <c r="AV1442" s="12" t="s">
        <v>84</v>
      </c>
      <c r="AW1442" s="12" t="s">
        <v>37</v>
      </c>
      <c r="AX1442" s="12" t="s">
        <v>74</v>
      </c>
      <c r="AY1442" s="250" t="s">
        <v>143</v>
      </c>
    </row>
    <row r="1443" s="11" customFormat="1">
      <c r="B1443" s="229"/>
      <c r="C1443" s="230"/>
      <c r="D1443" s="231" t="s">
        <v>152</v>
      </c>
      <c r="E1443" s="232" t="s">
        <v>30</v>
      </c>
      <c r="F1443" s="233" t="s">
        <v>1862</v>
      </c>
      <c r="G1443" s="230"/>
      <c r="H1443" s="232" t="s">
        <v>30</v>
      </c>
      <c r="I1443" s="234"/>
      <c r="J1443" s="230"/>
      <c r="K1443" s="230"/>
      <c r="L1443" s="235"/>
      <c r="M1443" s="236"/>
      <c r="N1443" s="237"/>
      <c r="O1443" s="237"/>
      <c r="P1443" s="237"/>
      <c r="Q1443" s="237"/>
      <c r="R1443" s="237"/>
      <c r="S1443" s="237"/>
      <c r="T1443" s="238"/>
      <c r="AT1443" s="239" t="s">
        <v>152</v>
      </c>
      <c r="AU1443" s="239" t="s">
        <v>84</v>
      </c>
      <c r="AV1443" s="11" t="s">
        <v>82</v>
      </c>
      <c r="AW1443" s="11" t="s">
        <v>37</v>
      </c>
      <c r="AX1443" s="11" t="s">
        <v>74</v>
      </c>
      <c r="AY1443" s="239" t="s">
        <v>143</v>
      </c>
    </row>
    <row r="1444" s="12" customFormat="1">
      <c r="B1444" s="240"/>
      <c r="C1444" s="241"/>
      <c r="D1444" s="231" t="s">
        <v>152</v>
      </c>
      <c r="E1444" s="242" t="s">
        <v>30</v>
      </c>
      <c r="F1444" s="243" t="s">
        <v>1863</v>
      </c>
      <c r="G1444" s="241"/>
      <c r="H1444" s="244">
        <v>32.024999999999999</v>
      </c>
      <c r="I1444" s="245"/>
      <c r="J1444" s="241"/>
      <c r="K1444" s="241"/>
      <c r="L1444" s="246"/>
      <c r="M1444" s="247"/>
      <c r="N1444" s="248"/>
      <c r="O1444" s="248"/>
      <c r="P1444" s="248"/>
      <c r="Q1444" s="248"/>
      <c r="R1444" s="248"/>
      <c r="S1444" s="248"/>
      <c r="T1444" s="249"/>
      <c r="AT1444" s="250" t="s">
        <v>152</v>
      </c>
      <c r="AU1444" s="250" t="s">
        <v>84</v>
      </c>
      <c r="AV1444" s="12" t="s">
        <v>84</v>
      </c>
      <c r="AW1444" s="12" t="s">
        <v>37</v>
      </c>
      <c r="AX1444" s="12" t="s">
        <v>74</v>
      </c>
      <c r="AY1444" s="250" t="s">
        <v>143</v>
      </c>
    </row>
    <row r="1445" s="11" customFormat="1">
      <c r="B1445" s="229"/>
      <c r="C1445" s="230"/>
      <c r="D1445" s="231" t="s">
        <v>152</v>
      </c>
      <c r="E1445" s="232" t="s">
        <v>30</v>
      </c>
      <c r="F1445" s="233" t="s">
        <v>1864</v>
      </c>
      <c r="G1445" s="230"/>
      <c r="H1445" s="232" t="s">
        <v>30</v>
      </c>
      <c r="I1445" s="234"/>
      <c r="J1445" s="230"/>
      <c r="K1445" s="230"/>
      <c r="L1445" s="235"/>
      <c r="M1445" s="236"/>
      <c r="N1445" s="237"/>
      <c r="O1445" s="237"/>
      <c r="P1445" s="237"/>
      <c r="Q1445" s="237"/>
      <c r="R1445" s="237"/>
      <c r="S1445" s="237"/>
      <c r="T1445" s="238"/>
      <c r="AT1445" s="239" t="s">
        <v>152</v>
      </c>
      <c r="AU1445" s="239" t="s">
        <v>84</v>
      </c>
      <c r="AV1445" s="11" t="s">
        <v>82</v>
      </c>
      <c r="AW1445" s="11" t="s">
        <v>37</v>
      </c>
      <c r="AX1445" s="11" t="s">
        <v>74</v>
      </c>
      <c r="AY1445" s="239" t="s">
        <v>143</v>
      </c>
    </row>
    <row r="1446" s="12" customFormat="1">
      <c r="B1446" s="240"/>
      <c r="C1446" s="241"/>
      <c r="D1446" s="231" t="s">
        <v>152</v>
      </c>
      <c r="E1446" s="242" t="s">
        <v>30</v>
      </c>
      <c r="F1446" s="243" t="s">
        <v>1865</v>
      </c>
      <c r="G1446" s="241"/>
      <c r="H1446" s="244">
        <v>30.681000000000001</v>
      </c>
      <c r="I1446" s="245"/>
      <c r="J1446" s="241"/>
      <c r="K1446" s="241"/>
      <c r="L1446" s="246"/>
      <c r="M1446" s="247"/>
      <c r="N1446" s="248"/>
      <c r="O1446" s="248"/>
      <c r="P1446" s="248"/>
      <c r="Q1446" s="248"/>
      <c r="R1446" s="248"/>
      <c r="S1446" s="248"/>
      <c r="T1446" s="249"/>
      <c r="AT1446" s="250" t="s">
        <v>152</v>
      </c>
      <c r="AU1446" s="250" t="s">
        <v>84</v>
      </c>
      <c r="AV1446" s="12" t="s">
        <v>84</v>
      </c>
      <c r="AW1446" s="12" t="s">
        <v>37</v>
      </c>
      <c r="AX1446" s="12" t="s">
        <v>74</v>
      </c>
      <c r="AY1446" s="250" t="s">
        <v>143</v>
      </c>
    </row>
    <row r="1447" s="11" customFormat="1">
      <c r="B1447" s="229"/>
      <c r="C1447" s="230"/>
      <c r="D1447" s="231" t="s">
        <v>152</v>
      </c>
      <c r="E1447" s="232" t="s">
        <v>30</v>
      </c>
      <c r="F1447" s="233" t="s">
        <v>1866</v>
      </c>
      <c r="G1447" s="230"/>
      <c r="H1447" s="232" t="s">
        <v>30</v>
      </c>
      <c r="I1447" s="234"/>
      <c r="J1447" s="230"/>
      <c r="K1447" s="230"/>
      <c r="L1447" s="235"/>
      <c r="M1447" s="236"/>
      <c r="N1447" s="237"/>
      <c r="O1447" s="237"/>
      <c r="P1447" s="237"/>
      <c r="Q1447" s="237"/>
      <c r="R1447" s="237"/>
      <c r="S1447" s="237"/>
      <c r="T1447" s="238"/>
      <c r="AT1447" s="239" t="s">
        <v>152</v>
      </c>
      <c r="AU1447" s="239" t="s">
        <v>84</v>
      </c>
      <c r="AV1447" s="11" t="s">
        <v>82</v>
      </c>
      <c r="AW1447" s="11" t="s">
        <v>37</v>
      </c>
      <c r="AX1447" s="11" t="s">
        <v>74</v>
      </c>
      <c r="AY1447" s="239" t="s">
        <v>143</v>
      </c>
    </row>
    <row r="1448" s="12" customFormat="1">
      <c r="B1448" s="240"/>
      <c r="C1448" s="241"/>
      <c r="D1448" s="231" t="s">
        <v>152</v>
      </c>
      <c r="E1448" s="242" t="s">
        <v>30</v>
      </c>
      <c r="F1448" s="243" t="s">
        <v>1847</v>
      </c>
      <c r="G1448" s="241"/>
      <c r="H1448" s="244">
        <v>6.3949999999999996</v>
      </c>
      <c r="I1448" s="245"/>
      <c r="J1448" s="241"/>
      <c r="K1448" s="241"/>
      <c r="L1448" s="246"/>
      <c r="M1448" s="247"/>
      <c r="N1448" s="248"/>
      <c r="O1448" s="248"/>
      <c r="P1448" s="248"/>
      <c r="Q1448" s="248"/>
      <c r="R1448" s="248"/>
      <c r="S1448" s="248"/>
      <c r="T1448" s="249"/>
      <c r="AT1448" s="250" t="s">
        <v>152</v>
      </c>
      <c r="AU1448" s="250" t="s">
        <v>84</v>
      </c>
      <c r="AV1448" s="12" t="s">
        <v>84</v>
      </c>
      <c r="AW1448" s="12" t="s">
        <v>37</v>
      </c>
      <c r="AX1448" s="12" t="s">
        <v>74</v>
      </c>
      <c r="AY1448" s="250" t="s">
        <v>143</v>
      </c>
    </row>
    <row r="1449" s="11" customFormat="1">
      <c r="B1449" s="229"/>
      <c r="C1449" s="230"/>
      <c r="D1449" s="231" t="s">
        <v>152</v>
      </c>
      <c r="E1449" s="232" t="s">
        <v>30</v>
      </c>
      <c r="F1449" s="233" t="s">
        <v>1867</v>
      </c>
      <c r="G1449" s="230"/>
      <c r="H1449" s="232" t="s">
        <v>30</v>
      </c>
      <c r="I1449" s="234"/>
      <c r="J1449" s="230"/>
      <c r="K1449" s="230"/>
      <c r="L1449" s="235"/>
      <c r="M1449" s="236"/>
      <c r="N1449" s="237"/>
      <c r="O1449" s="237"/>
      <c r="P1449" s="237"/>
      <c r="Q1449" s="237"/>
      <c r="R1449" s="237"/>
      <c r="S1449" s="237"/>
      <c r="T1449" s="238"/>
      <c r="AT1449" s="239" t="s">
        <v>152</v>
      </c>
      <c r="AU1449" s="239" t="s">
        <v>84</v>
      </c>
      <c r="AV1449" s="11" t="s">
        <v>82</v>
      </c>
      <c r="AW1449" s="11" t="s">
        <v>37</v>
      </c>
      <c r="AX1449" s="11" t="s">
        <v>74</v>
      </c>
      <c r="AY1449" s="239" t="s">
        <v>143</v>
      </c>
    </row>
    <row r="1450" s="12" customFormat="1">
      <c r="B1450" s="240"/>
      <c r="C1450" s="241"/>
      <c r="D1450" s="231" t="s">
        <v>152</v>
      </c>
      <c r="E1450" s="242" t="s">
        <v>30</v>
      </c>
      <c r="F1450" s="243" t="s">
        <v>1868</v>
      </c>
      <c r="G1450" s="241"/>
      <c r="H1450" s="244">
        <v>6.6150000000000002</v>
      </c>
      <c r="I1450" s="245"/>
      <c r="J1450" s="241"/>
      <c r="K1450" s="241"/>
      <c r="L1450" s="246"/>
      <c r="M1450" s="247"/>
      <c r="N1450" s="248"/>
      <c r="O1450" s="248"/>
      <c r="P1450" s="248"/>
      <c r="Q1450" s="248"/>
      <c r="R1450" s="248"/>
      <c r="S1450" s="248"/>
      <c r="T1450" s="249"/>
      <c r="AT1450" s="250" t="s">
        <v>152</v>
      </c>
      <c r="AU1450" s="250" t="s">
        <v>84</v>
      </c>
      <c r="AV1450" s="12" t="s">
        <v>84</v>
      </c>
      <c r="AW1450" s="12" t="s">
        <v>37</v>
      </c>
      <c r="AX1450" s="12" t="s">
        <v>74</v>
      </c>
      <c r="AY1450" s="250" t="s">
        <v>143</v>
      </c>
    </row>
    <row r="1451" s="11" customFormat="1">
      <c r="B1451" s="229"/>
      <c r="C1451" s="230"/>
      <c r="D1451" s="231" t="s">
        <v>152</v>
      </c>
      <c r="E1451" s="232" t="s">
        <v>30</v>
      </c>
      <c r="F1451" s="233" t="s">
        <v>1869</v>
      </c>
      <c r="G1451" s="230"/>
      <c r="H1451" s="232" t="s">
        <v>30</v>
      </c>
      <c r="I1451" s="234"/>
      <c r="J1451" s="230"/>
      <c r="K1451" s="230"/>
      <c r="L1451" s="235"/>
      <c r="M1451" s="236"/>
      <c r="N1451" s="237"/>
      <c r="O1451" s="237"/>
      <c r="P1451" s="237"/>
      <c r="Q1451" s="237"/>
      <c r="R1451" s="237"/>
      <c r="S1451" s="237"/>
      <c r="T1451" s="238"/>
      <c r="AT1451" s="239" t="s">
        <v>152</v>
      </c>
      <c r="AU1451" s="239" t="s">
        <v>84</v>
      </c>
      <c r="AV1451" s="11" t="s">
        <v>82</v>
      </c>
      <c r="AW1451" s="11" t="s">
        <v>37</v>
      </c>
      <c r="AX1451" s="11" t="s">
        <v>74</v>
      </c>
      <c r="AY1451" s="239" t="s">
        <v>143</v>
      </c>
    </row>
    <row r="1452" s="12" customFormat="1">
      <c r="B1452" s="240"/>
      <c r="C1452" s="241"/>
      <c r="D1452" s="231" t="s">
        <v>152</v>
      </c>
      <c r="E1452" s="242" t="s">
        <v>30</v>
      </c>
      <c r="F1452" s="243" t="s">
        <v>1870</v>
      </c>
      <c r="G1452" s="241"/>
      <c r="H1452" s="244">
        <v>1.2</v>
      </c>
      <c r="I1452" s="245"/>
      <c r="J1452" s="241"/>
      <c r="K1452" s="241"/>
      <c r="L1452" s="246"/>
      <c r="M1452" s="247"/>
      <c r="N1452" s="248"/>
      <c r="O1452" s="248"/>
      <c r="P1452" s="248"/>
      <c r="Q1452" s="248"/>
      <c r="R1452" s="248"/>
      <c r="S1452" s="248"/>
      <c r="T1452" s="249"/>
      <c r="AT1452" s="250" t="s">
        <v>152</v>
      </c>
      <c r="AU1452" s="250" t="s">
        <v>84</v>
      </c>
      <c r="AV1452" s="12" t="s">
        <v>84</v>
      </c>
      <c r="AW1452" s="12" t="s">
        <v>37</v>
      </c>
      <c r="AX1452" s="12" t="s">
        <v>74</v>
      </c>
      <c r="AY1452" s="250" t="s">
        <v>143</v>
      </c>
    </row>
    <row r="1453" s="13" customFormat="1">
      <c r="B1453" s="251"/>
      <c r="C1453" s="252"/>
      <c r="D1453" s="231" t="s">
        <v>152</v>
      </c>
      <c r="E1453" s="253" t="s">
        <v>30</v>
      </c>
      <c r="F1453" s="254" t="s">
        <v>497</v>
      </c>
      <c r="G1453" s="252"/>
      <c r="H1453" s="255">
        <v>135.661</v>
      </c>
      <c r="I1453" s="256"/>
      <c r="J1453" s="252"/>
      <c r="K1453" s="252"/>
      <c r="L1453" s="257"/>
      <c r="M1453" s="258"/>
      <c r="N1453" s="259"/>
      <c r="O1453" s="259"/>
      <c r="P1453" s="259"/>
      <c r="Q1453" s="259"/>
      <c r="R1453" s="259"/>
      <c r="S1453" s="259"/>
      <c r="T1453" s="260"/>
      <c r="AT1453" s="261" t="s">
        <v>152</v>
      </c>
      <c r="AU1453" s="261" t="s">
        <v>84</v>
      </c>
      <c r="AV1453" s="13" t="s">
        <v>159</v>
      </c>
      <c r="AW1453" s="13" t="s">
        <v>37</v>
      </c>
      <c r="AX1453" s="13" t="s">
        <v>74</v>
      </c>
      <c r="AY1453" s="261" t="s">
        <v>143</v>
      </c>
    </row>
    <row r="1454" s="11" customFormat="1">
      <c r="B1454" s="229"/>
      <c r="C1454" s="230"/>
      <c r="D1454" s="231" t="s">
        <v>152</v>
      </c>
      <c r="E1454" s="232" t="s">
        <v>30</v>
      </c>
      <c r="F1454" s="233" t="s">
        <v>1852</v>
      </c>
      <c r="G1454" s="230"/>
      <c r="H1454" s="232" t="s">
        <v>30</v>
      </c>
      <c r="I1454" s="234"/>
      <c r="J1454" s="230"/>
      <c r="K1454" s="230"/>
      <c r="L1454" s="235"/>
      <c r="M1454" s="236"/>
      <c r="N1454" s="237"/>
      <c r="O1454" s="237"/>
      <c r="P1454" s="237"/>
      <c r="Q1454" s="237"/>
      <c r="R1454" s="237"/>
      <c r="S1454" s="237"/>
      <c r="T1454" s="238"/>
      <c r="AT1454" s="239" t="s">
        <v>152</v>
      </c>
      <c r="AU1454" s="239" t="s">
        <v>84</v>
      </c>
      <c r="AV1454" s="11" t="s">
        <v>82</v>
      </c>
      <c r="AW1454" s="11" t="s">
        <v>37</v>
      </c>
      <c r="AX1454" s="11" t="s">
        <v>74</v>
      </c>
      <c r="AY1454" s="239" t="s">
        <v>143</v>
      </c>
    </row>
    <row r="1455" s="12" customFormat="1">
      <c r="B1455" s="240"/>
      <c r="C1455" s="241"/>
      <c r="D1455" s="231" t="s">
        <v>152</v>
      </c>
      <c r="E1455" s="242" t="s">
        <v>30</v>
      </c>
      <c r="F1455" s="243" t="s">
        <v>1871</v>
      </c>
      <c r="G1455" s="241"/>
      <c r="H1455" s="244">
        <v>5.8799999999999999</v>
      </c>
      <c r="I1455" s="245"/>
      <c r="J1455" s="241"/>
      <c r="K1455" s="241"/>
      <c r="L1455" s="246"/>
      <c r="M1455" s="247"/>
      <c r="N1455" s="248"/>
      <c r="O1455" s="248"/>
      <c r="P1455" s="248"/>
      <c r="Q1455" s="248"/>
      <c r="R1455" s="248"/>
      <c r="S1455" s="248"/>
      <c r="T1455" s="249"/>
      <c r="AT1455" s="250" t="s">
        <v>152</v>
      </c>
      <c r="AU1455" s="250" t="s">
        <v>84</v>
      </c>
      <c r="AV1455" s="12" t="s">
        <v>84</v>
      </c>
      <c r="AW1455" s="12" t="s">
        <v>37</v>
      </c>
      <c r="AX1455" s="12" t="s">
        <v>74</v>
      </c>
      <c r="AY1455" s="250" t="s">
        <v>143</v>
      </c>
    </row>
    <row r="1456" s="11" customFormat="1">
      <c r="B1456" s="229"/>
      <c r="C1456" s="230"/>
      <c r="D1456" s="231" t="s">
        <v>152</v>
      </c>
      <c r="E1456" s="232" t="s">
        <v>30</v>
      </c>
      <c r="F1456" s="233" t="s">
        <v>1872</v>
      </c>
      <c r="G1456" s="230"/>
      <c r="H1456" s="232" t="s">
        <v>30</v>
      </c>
      <c r="I1456" s="234"/>
      <c r="J1456" s="230"/>
      <c r="K1456" s="230"/>
      <c r="L1456" s="235"/>
      <c r="M1456" s="236"/>
      <c r="N1456" s="237"/>
      <c r="O1456" s="237"/>
      <c r="P1456" s="237"/>
      <c r="Q1456" s="237"/>
      <c r="R1456" s="237"/>
      <c r="S1456" s="237"/>
      <c r="T1456" s="238"/>
      <c r="AT1456" s="239" t="s">
        <v>152</v>
      </c>
      <c r="AU1456" s="239" t="s">
        <v>84</v>
      </c>
      <c r="AV1456" s="11" t="s">
        <v>82</v>
      </c>
      <c r="AW1456" s="11" t="s">
        <v>37</v>
      </c>
      <c r="AX1456" s="11" t="s">
        <v>74</v>
      </c>
      <c r="AY1456" s="239" t="s">
        <v>143</v>
      </c>
    </row>
    <row r="1457" s="12" customFormat="1">
      <c r="B1457" s="240"/>
      <c r="C1457" s="241"/>
      <c r="D1457" s="231" t="s">
        <v>152</v>
      </c>
      <c r="E1457" s="242" t="s">
        <v>30</v>
      </c>
      <c r="F1457" s="243" t="s">
        <v>1873</v>
      </c>
      <c r="G1457" s="241"/>
      <c r="H1457" s="244">
        <v>19.239999999999998</v>
      </c>
      <c r="I1457" s="245"/>
      <c r="J1457" s="241"/>
      <c r="K1457" s="241"/>
      <c r="L1457" s="246"/>
      <c r="M1457" s="247"/>
      <c r="N1457" s="248"/>
      <c r="O1457" s="248"/>
      <c r="P1457" s="248"/>
      <c r="Q1457" s="248"/>
      <c r="R1457" s="248"/>
      <c r="S1457" s="248"/>
      <c r="T1457" s="249"/>
      <c r="AT1457" s="250" t="s">
        <v>152</v>
      </c>
      <c r="AU1457" s="250" t="s">
        <v>84</v>
      </c>
      <c r="AV1457" s="12" t="s">
        <v>84</v>
      </c>
      <c r="AW1457" s="12" t="s">
        <v>37</v>
      </c>
      <c r="AX1457" s="12" t="s">
        <v>74</v>
      </c>
      <c r="AY1457" s="250" t="s">
        <v>143</v>
      </c>
    </row>
    <row r="1458" s="12" customFormat="1">
      <c r="B1458" s="240"/>
      <c r="C1458" s="241"/>
      <c r="D1458" s="231" t="s">
        <v>152</v>
      </c>
      <c r="E1458" s="242" t="s">
        <v>30</v>
      </c>
      <c r="F1458" s="243" t="s">
        <v>1874</v>
      </c>
      <c r="G1458" s="241"/>
      <c r="H1458" s="244">
        <v>2.2189999999999999</v>
      </c>
      <c r="I1458" s="245"/>
      <c r="J1458" s="241"/>
      <c r="K1458" s="241"/>
      <c r="L1458" s="246"/>
      <c r="M1458" s="247"/>
      <c r="N1458" s="248"/>
      <c r="O1458" s="248"/>
      <c r="P1458" s="248"/>
      <c r="Q1458" s="248"/>
      <c r="R1458" s="248"/>
      <c r="S1458" s="248"/>
      <c r="T1458" s="249"/>
      <c r="AT1458" s="250" t="s">
        <v>152</v>
      </c>
      <c r="AU1458" s="250" t="s">
        <v>84</v>
      </c>
      <c r="AV1458" s="12" t="s">
        <v>84</v>
      </c>
      <c r="AW1458" s="12" t="s">
        <v>37</v>
      </c>
      <c r="AX1458" s="12" t="s">
        <v>74</v>
      </c>
      <c r="AY1458" s="250" t="s">
        <v>143</v>
      </c>
    </row>
    <row r="1459" s="13" customFormat="1">
      <c r="B1459" s="251"/>
      <c r="C1459" s="252"/>
      <c r="D1459" s="231" t="s">
        <v>152</v>
      </c>
      <c r="E1459" s="253" t="s">
        <v>30</v>
      </c>
      <c r="F1459" s="254" t="s">
        <v>499</v>
      </c>
      <c r="G1459" s="252"/>
      <c r="H1459" s="255">
        <v>27.338999999999999</v>
      </c>
      <c r="I1459" s="256"/>
      <c r="J1459" s="252"/>
      <c r="K1459" s="252"/>
      <c r="L1459" s="257"/>
      <c r="M1459" s="258"/>
      <c r="N1459" s="259"/>
      <c r="O1459" s="259"/>
      <c r="P1459" s="259"/>
      <c r="Q1459" s="259"/>
      <c r="R1459" s="259"/>
      <c r="S1459" s="259"/>
      <c r="T1459" s="260"/>
      <c r="AT1459" s="261" t="s">
        <v>152</v>
      </c>
      <c r="AU1459" s="261" t="s">
        <v>84</v>
      </c>
      <c r="AV1459" s="13" t="s">
        <v>159</v>
      </c>
      <c r="AW1459" s="13" t="s">
        <v>37</v>
      </c>
      <c r="AX1459" s="13" t="s">
        <v>74</v>
      </c>
      <c r="AY1459" s="261" t="s">
        <v>143</v>
      </c>
    </row>
    <row r="1460" s="14" customFormat="1">
      <c r="B1460" s="262"/>
      <c r="C1460" s="263"/>
      <c r="D1460" s="231" t="s">
        <v>152</v>
      </c>
      <c r="E1460" s="264" t="s">
        <v>30</v>
      </c>
      <c r="F1460" s="265" t="s">
        <v>187</v>
      </c>
      <c r="G1460" s="263"/>
      <c r="H1460" s="266">
        <v>163</v>
      </c>
      <c r="I1460" s="267"/>
      <c r="J1460" s="263"/>
      <c r="K1460" s="263"/>
      <c r="L1460" s="268"/>
      <c r="M1460" s="269"/>
      <c r="N1460" s="270"/>
      <c r="O1460" s="270"/>
      <c r="P1460" s="270"/>
      <c r="Q1460" s="270"/>
      <c r="R1460" s="270"/>
      <c r="S1460" s="270"/>
      <c r="T1460" s="271"/>
      <c r="AT1460" s="272" t="s">
        <v>152</v>
      </c>
      <c r="AU1460" s="272" t="s">
        <v>84</v>
      </c>
      <c r="AV1460" s="14" t="s">
        <v>150</v>
      </c>
      <c r="AW1460" s="14" t="s">
        <v>37</v>
      </c>
      <c r="AX1460" s="14" t="s">
        <v>82</v>
      </c>
      <c r="AY1460" s="272" t="s">
        <v>143</v>
      </c>
    </row>
    <row r="1461" s="1" customFormat="1" ht="25.5" customHeight="1">
      <c r="B1461" s="46"/>
      <c r="C1461" s="273" t="s">
        <v>1875</v>
      </c>
      <c r="D1461" s="273" t="s">
        <v>195</v>
      </c>
      <c r="E1461" s="274" t="s">
        <v>1876</v>
      </c>
      <c r="F1461" s="275" t="s">
        <v>1877</v>
      </c>
      <c r="G1461" s="276" t="s">
        <v>148</v>
      </c>
      <c r="H1461" s="277">
        <v>29.199999999999999</v>
      </c>
      <c r="I1461" s="278"/>
      <c r="J1461" s="279">
        <f>ROUND(I1461*H1461,2)</f>
        <v>0</v>
      </c>
      <c r="K1461" s="275" t="s">
        <v>149</v>
      </c>
      <c r="L1461" s="280"/>
      <c r="M1461" s="281" t="s">
        <v>30</v>
      </c>
      <c r="N1461" s="282" t="s">
        <v>45</v>
      </c>
      <c r="O1461" s="47"/>
      <c r="P1461" s="226">
        <f>O1461*H1461</f>
        <v>0</v>
      </c>
      <c r="Q1461" s="226">
        <v>0.029999999999999999</v>
      </c>
      <c r="R1461" s="226">
        <f>Q1461*H1461</f>
        <v>0.876</v>
      </c>
      <c r="S1461" s="226">
        <v>0</v>
      </c>
      <c r="T1461" s="227">
        <f>S1461*H1461</f>
        <v>0</v>
      </c>
      <c r="AR1461" s="24" t="s">
        <v>363</v>
      </c>
      <c r="AT1461" s="24" t="s">
        <v>195</v>
      </c>
      <c r="AU1461" s="24" t="s">
        <v>84</v>
      </c>
      <c r="AY1461" s="24" t="s">
        <v>143</v>
      </c>
      <c r="BE1461" s="228">
        <f>IF(N1461="základní",J1461,0)</f>
        <v>0</v>
      </c>
      <c r="BF1461" s="228">
        <f>IF(N1461="snížená",J1461,0)</f>
        <v>0</v>
      </c>
      <c r="BG1461" s="228">
        <f>IF(N1461="zákl. přenesená",J1461,0)</f>
        <v>0</v>
      </c>
      <c r="BH1461" s="228">
        <f>IF(N1461="sníž. přenesená",J1461,0)</f>
        <v>0</v>
      </c>
      <c r="BI1461" s="228">
        <f>IF(N1461="nulová",J1461,0)</f>
        <v>0</v>
      </c>
      <c r="BJ1461" s="24" t="s">
        <v>82</v>
      </c>
      <c r="BK1461" s="228">
        <f>ROUND(I1461*H1461,2)</f>
        <v>0</v>
      </c>
      <c r="BL1461" s="24" t="s">
        <v>251</v>
      </c>
      <c r="BM1461" s="24" t="s">
        <v>1878</v>
      </c>
    </row>
    <row r="1462" s="11" customFormat="1">
      <c r="B1462" s="229"/>
      <c r="C1462" s="230"/>
      <c r="D1462" s="231" t="s">
        <v>152</v>
      </c>
      <c r="E1462" s="232" t="s">
        <v>30</v>
      </c>
      <c r="F1462" s="233" t="s">
        <v>1879</v>
      </c>
      <c r="G1462" s="230"/>
      <c r="H1462" s="232" t="s">
        <v>30</v>
      </c>
      <c r="I1462" s="234"/>
      <c r="J1462" s="230"/>
      <c r="K1462" s="230"/>
      <c r="L1462" s="235"/>
      <c r="M1462" s="236"/>
      <c r="N1462" s="237"/>
      <c r="O1462" s="237"/>
      <c r="P1462" s="237"/>
      <c r="Q1462" s="237"/>
      <c r="R1462" s="237"/>
      <c r="S1462" s="237"/>
      <c r="T1462" s="238"/>
      <c r="AT1462" s="239" t="s">
        <v>152</v>
      </c>
      <c r="AU1462" s="239" t="s">
        <v>84</v>
      </c>
      <c r="AV1462" s="11" t="s">
        <v>82</v>
      </c>
      <c r="AW1462" s="11" t="s">
        <v>37</v>
      </c>
      <c r="AX1462" s="11" t="s">
        <v>74</v>
      </c>
      <c r="AY1462" s="239" t="s">
        <v>143</v>
      </c>
    </row>
    <row r="1463" s="11" customFormat="1">
      <c r="B1463" s="229"/>
      <c r="C1463" s="230"/>
      <c r="D1463" s="231" t="s">
        <v>152</v>
      </c>
      <c r="E1463" s="232" t="s">
        <v>30</v>
      </c>
      <c r="F1463" s="233" t="s">
        <v>1832</v>
      </c>
      <c r="G1463" s="230"/>
      <c r="H1463" s="232" t="s">
        <v>30</v>
      </c>
      <c r="I1463" s="234"/>
      <c r="J1463" s="230"/>
      <c r="K1463" s="230"/>
      <c r="L1463" s="235"/>
      <c r="M1463" s="236"/>
      <c r="N1463" s="237"/>
      <c r="O1463" s="237"/>
      <c r="P1463" s="237"/>
      <c r="Q1463" s="237"/>
      <c r="R1463" s="237"/>
      <c r="S1463" s="237"/>
      <c r="T1463" s="238"/>
      <c r="AT1463" s="239" t="s">
        <v>152</v>
      </c>
      <c r="AU1463" s="239" t="s">
        <v>84</v>
      </c>
      <c r="AV1463" s="11" t="s">
        <v>82</v>
      </c>
      <c r="AW1463" s="11" t="s">
        <v>37</v>
      </c>
      <c r="AX1463" s="11" t="s">
        <v>74</v>
      </c>
      <c r="AY1463" s="239" t="s">
        <v>143</v>
      </c>
    </row>
    <row r="1464" s="11" customFormat="1">
      <c r="B1464" s="229"/>
      <c r="C1464" s="230"/>
      <c r="D1464" s="231" t="s">
        <v>152</v>
      </c>
      <c r="E1464" s="232" t="s">
        <v>30</v>
      </c>
      <c r="F1464" s="233" t="s">
        <v>1833</v>
      </c>
      <c r="G1464" s="230"/>
      <c r="H1464" s="232" t="s">
        <v>30</v>
      </c>
      <c r="I1464" s="234"/>
      <c r="J1464" s="230"/>
      <c r="K1464" s="230"/>
      <c r="L1464" s="235"/>
      <c r="M1464" s="236"/>
      <c r="N1464" s="237"/>
      <c r="O1464" s="237"/>
      <c r="P1464" s="237"/>
      <c r="Q1464" s="237"/>
      <c r="R1464" s="237"/>
      <c r="S1464" s="237"/>
      <c r="T1464" s="238"/>
      <c r="AT1464" s="239" t="s">
        <v>152</v>
      </c>
      <c r="AU1464" s="239" t="s">
        <v>84</v>
      </c>
      <c r="AV1464" s="11" t="s">
        <v>82</v>
      </c>
      <c r="AW1464" s="11" t="s">
        <v>37</v>
      </c>
      <c r="AX1464" s="11" t="s">
        <v>74</v>
      </c>
      <c r="AY1464" s="239" t="s">
        <v>143</v>
      </c>
    </row>
    <row r="1465" s="12" customFormat="1">
      <c r="B1465" s="240"/>
      <c r="C1465" s="241"/>
      <c r="D1465" s="231" t="s">
        <v>152</v>
      </c>
      <c r="E1465" s="242" t="s">
        <v>30</v>
      </c>
      <c r="F1465" s="243" t="s">
        <v>1880</v>
      </c>
      <c r="G1465" s="241"/>
      <c r="H1465" s="244">
        <v>4.4100000000000001</v>
      </c>
      <c r="I1465" s="245"/>
      <c r="J1465" s="241"/>
      <c r="K1465" s="241"/>
      <c r="L1465" s="246"/>
      <c r="M1465" s="247"/>
      <c r="N1465" s="248"/>
      <c r="O1465" s="248"/>
      <c r="P1465" s="248"/>
      <c r="Q1465" s="248"/>
      <c r="R1465" s="248"/>
      <c r="S1465" s="248"/>
      <c r="T1465" s="249"/>
      <c r="AT1465" s="250" t="s">
        <v>152</v>
      </c>
      <c r="AU1465" s="250" t="s">
        <v>84</v>
      </c>
      <c r="AV1465" s="12" t="s">
        <v>84</v>
      </c>
      <c r="AW1465" s="12" t="s">
        <v>37</v>
      </c>
      <c r="AX1465" s="12" t="s">
        <v>74</v>
      </c>
      <c r="AY1465" s="250" t="s">
        <v>143</v>
      </c>
    </row>
    <row r="1466" s="11" customFormat="1">
      <c r="B1466" s="229"/>
      <c r="C1466" s="230"/>
      <c r="D1466" s="231" t="s">
        <v>152</v>
      </c>
      <c r="E1466" s="232" t="s">
        <v>30</v>
      </c>
      <c r="F1466" s="233" t="s">
        <v>1835</v>
      </c>
      <c r="G1466" s="230"/>
      <c r="H1466" s="232" t="s">
        <v>30</v>
      </c>
      <c r="I1466" s="234"/>
      <c r="J1466" s="230"/>
      <c r="K1466" s="230"/>
      <c r="L1466" s="235"/>
      <c r="M1466" s="236"/>
      <c r="N1466" s="237"/>
      <c r="O1466" s="237"/>
      <c r="P1466" s="237"/>
      <c r="Q1466" s="237"/>
      <c r="R1466" s="237"/>
      <c r="S1466" s="237"/>
      <c r="T1466" s="238"/>
      <c r="AT1466" s="239" t="s">
        <v>152</v>
      </c>
      <c r="AU1466" s="239" t="s">
        <v>84</v>
      </c>
      <c r="AV1466" s="11" t="s">
        <v>82</v>
      </c>
      <c r="AW1466" s="11" t="s">
        <v>37</v>
      </c>
      <c r="AX1466" s="11" t="s">
        <v>74</v>
      </c>
      <c r="AY1466" s="239" t="s">
        <v>143</v>
      </c>
    </row>
    <row r="1467" s="11" customFormat="1">
      <c r="B1467" s="229"/>
      <c r="C1467" s="230"/>
      <c r="D1467" s="231" t="s">
        <v>152</v>
      </c>
      <c r="E1467" s="232" t="s">
        <v>30</v>
      </c>
      <c r="F1467" s="233" t="s">
        <v>1836</v>
      </c>
      <c r="G1467" s="230"/>
      <c r="H1467" s="232" t="s">
        <v>30</v>
      </c>
      <c r="I1467" s="234"/>
      <c r="J1467" s="230"/>
      <c r="K1467" s="230"/>
      <c r="L1467" s="235"/>
      <c r="M1467" s="236"/>
      <c r="N1467" s="237"/>
      <c r="O1467" s="237"/>
      <c r="P1467" s="237"/>
      <c r="Q1467" s="237"/>
      <c r="R1467" s="237"/>
      <c r="S1467" s="237"/>
      <c r="T1467" s="238"/>
      <c r="AT1467" s="239" t="s">
        <v>152</v>
      </c>
      <c r="AU1467" s="239" t="s">
        <v>84</v>
      </c>
      <c r="AV1467" s="11" t="s">
        <v>82</v>
      </c>
      <c r="AW1467" s="11" t="s">
        <v>37</v>
      </c>
      <c r="AX1467" s="11" t="s">
        <v>74</v>
      </c>
      <c r="AY1467" s="239" t="s">
        <v>143</v>
      </c>
    </row>
    <row r="1468" s="12" customFormat="1">
      <c r="B1468" s="240"/>
      <c r="C1468" s="241"/>
      <c r="D1468" s="231" t="s">
        <v>152</v>
      </c>
      <c r="E1468" s="242" t="s">
        <v>30</v>
      </c>
      <c r="F1468" s="243" t="s">
        <v>1881</v>
      </c>
      <c r="G1468" s="241"/>
      <c r="H1468" s="244">
        <v>0.748</v>
      </c>
      <c r="I1468" s="245"/>
      <c r="J1468" s="241"/>
      <c r="K1468" s="241"/>
      <c r="L1468" s="246"/>
      <c r="M1468" s="247"/>
      <c r="N1468" s="248"/>
      <c r="O1468" s="248"/>
      <c r="P1468" s="248"/>
      <c r="Q1468" s="248"/>
      <c r="R1468" s="248"/>
      <c r="S1468" s="248"/>
      <c r="T1468" s="249"/>
      <c r="AT1468" s="250" t="s">
        <v>152</v>
      </c>
      <c r="AU1468" s="250" t="s">
        <v>84</v>
      </c>
      <c r="AV1468" s="12" t="s">
        <v>84</v>
      </c>
      <c r="AW1468" s="12" t="s">
        <v>37</v>
      </c>
      <c r="AX1468" s="12" t="s">
        <v>74</v>
      </c>
      <c r="AY1468" s="250" t="s">
        <v>143</v>
      </c>
    </row>
    <row r="1469" s="11" customFormat="1">
      <c r="B1469" s="229"/>
      <c r="C1469" s="230"/>
      <c r="D1469" s="231" t="s">
        <v>152</v>
      </c>
      <c r="E1469" s="232" t="s">
        <v>30</v>
      </c>
      <c r="F1469" s="233" t="s">
        <v>1838</v>
      </c>
      <c r="G1469" s="230"/>
      <c r="H1469" s="232" t="s">
        <v>30</v>
      </c>
      <c r="I1469" s="234"/>
      <c r="J1469" s="230"/>
      <c r="K1469" s="230"/>
      <c r="L1469" s="235"/>
      <c r="M1469" s="236"/>
      <c r="N1469" s="237"/>
      <c r="O1469" s="237"/>
      <c r="P1469" s="237"/>
      <c r="Q1469" s="237"/>
      <c r="R1469" s="237"/>
      <c r="S1469" s="237"/>
      <c r="T1469" s="238"/>
      <c r="AT1469" s="239" t="s">
        <v>152</v>
      </c>
      <c r="AU1469" s="239" t="s">
        <v>84</v>
      </c>
      <c r="AV1469" s="11" t="s">
        <v>82</v>
      </c>
      <c r="AW1469" s="11" t="s">
        <v>37</v>
      </c>
      <c r="AX1469" s="11" t="s">
        <v>74</v>
      </c>
      <c r="AY1469" s="239" t="s">
        <v>143</v>
      </c>
    </row>
    <row r="1470" s="12" customFormat="1">
      <c r="B1470" s="240"/>
      <c r="C1470" s="241"/>
      <c r="D1470" s="231" t="s">
        <v>152</v>
      </c>
      <c r="E1470" s="242" t="s">
        <v>30</v>
      </c>
      <c r="F1470" s="243" t="s">
        <v>1882</v>
      </c>
      <c r="G1470" s="241"/>
      <c r="H1470" s="244">
        <v>2.218</v>
      </c>
      <c r="I1470" s="245"/>
      <c r="J1470" s="241"/>
      <c r="K1470" s="241"/>
      <c r="L1470" s="246"/>
      <c r="M1470" s="247"/>
      <c r="N1470" s="248"/>
      <c r="O1470" s="248"/>
      <c r="P1470" s="248"/>
      <c r="Q1470" s="248"/>
      <c r="R1470" s="248"/>
      <c r="S1470" s="248"/>
      <c r="T1470" s="249"/>
      <c r="AT1470" s="250" t="s">
        <v>152</v>
      </c>
      <c r="AU1470" s="250" t="s">
        <v>84</v>
      </c>
      <c r="AV1470" s="12" t="s">
        <v>84</v>
      </c>
      <c r="AW1470" s="12" t="s">
        <v>37</v>
      </c>
      <c r="AX1470" s="12" t="s">
        <v>74</v>
      </c>
      <c r="AY1470" s="250" t="s">
        <v>143</v>
      </c>
    </row>
    <row r="1471" s="11" customFormat="1">
      <c r="B1471" s="229"/>
      <c r="C1471" s="230"/>
      <c r="D1471" s="231" t="s">
        <v>152</v>
      </c>
      <c r="E1471" s="232" t="s">
        <v>30</v>
      </c>
      <c r="F1471" s="233" t="s">
        <v>1840</v>
      </c>
      <c r="G1471" s="230"/>
      <c r="H1471" s="232" t="s">
        <v>30</v>
      </c>
      <c r="I1471" s="234"/>
      <c r="J1471" s="230"/>
      <c r="K1471" s="230"/>
      <c r="L1471" s="235"/>
      <c r="M1471" s="236"/>
      <c r="N1471" s="237"/>
      <c r="O1471" s="237"/>
      <c r="P1471" s="237"/>
      <c r="Q1471" s="237"/>
      <c r="R1471" s="237"/>
      <c r="S1471" s="237"/>
      <c r="T1471" s="238"/>
      <c r="AT1471" s="239" t="s">
        <v>152</v>
      </c>
      <c r="AU1471" s="239" t="s">
        <v>84</v>
      </c>
      <c r="AV1471" s="11" t="s">
        <v>82</v>
      </c>
      <c r="AW1471" s="11" t="s">
        <v>37</v>
      </c>
      <c r="AX1471" s="11" t="s">
        <v>74</v>
      </c>
      <c r="AY1471" s="239" t="s">
        <v>143</v>
      </c>
    </row>
    <row r="1472" s="12" customFormat="1">
      <c r="B1472" s="240"/>
      <c r="C1472" s="241"/>
      <c r="D1472" s="231" t="s">
        <v>152</v>
      </c>
      <c r="E1472" s="242" t="s">
        <v>30</v>
      </c>
      <c r="F1472" s="243" t="s">
        <v>1883</v>
      </c>
      <c r="G1472" s="241"/>
      <c r="H1472" s="244">
        <v>1.5860000000000001</v>
      </c>
      <c r="I1472" s="245"/>
      <c r="J1472" s="241"/>
      <c r="K1472" s="241"/>
      <c r="L1472" s="246"/>
      <c r="M1472" s="247"/>
      <c r="N1472" s="248"/>
      <c r="O1472" s="248"/>
      <c r="P1472" s="248"/>
      <c r="Q1472" s="248"/>
      <c r="R1472" s="248"/>
      <c r="S1472" s="248"/>
      <c r="T1472" s="249"/>
      <c r="AT1472" s="250" t="s">
        <v>152</v>
      </c>
      <c r="AU1472" s="250" t="s">
        <v>84</v>
      </c>
      <c r="AV1472" s="12" t="s">
        <v>84</v>
      </c>
      <c r="AW1472" s="12" t="s">
        <v>37</v>
      </c>
      <c r="AX1472" s="12" t="s">
        <v>74</v>
      </c>
      <c r="AY1472" s="250" t="s">
        <v>143</v>
      </c>
    </row>
    <row r="1473" s="11" customFormat="1">
      <c r="B1473" s="229"/>
      <c r="C1473" s="230"/>
      <c r="D1473" s="231" t="s">
        <v>152</v>
      </c>
      <c r="E1473" s="232" t="s">
        <v>30</v>
      </c>
      <c r="F1473" s="233" t="s">
        <v>1842</v>
      </c>
      <c r="G1473" s="230"/>
      <c r="H1473" s="232" t="s">
        <v>30</v>
      </c>
      <c r="I1473" s="234"/>
      <c r="J1473" s="230"/>
      <c r="K1473" s="230"/>
      <c r="L1473" s="235"/>
      <c r="M1473" s="236"/>
      <c r="N1473" s="237"/>
      <c r="O1473" s="237"/>
      <c r="P1473" s="237"/>
      <c r="Q1473" s="237"/>
      <c r="R1473" s="237"/>
      <c r="S1473" s="237"/>
      <c r="T1473" s="238"/>
      <c r="AT1473" s="239" t="s">
        <v>152</v>
      </c>
      <c r="AU1473" s="239" t="s">
        <v>84</v>
      </c>
      <c r="AV1473" s="11" t="s">
        <v>82</v>
      </c>
      <c r="AW1473" s="11" t="s">
        <v>37</v>
      </c>
      <c r="AX1473" s="11" t="s">
        <v>74</v>
      </c>
      <c r="AY1473" s="239" t="s">
        <v>143</v>
      </c>
    </row>
    <row r="1474" s="12" customFormat="1">
      <c r="B1474" s="240"/>
      <c r="C1474" s="241"/>
      <c r="D1474" s="231" t="s">
        <v>152</v>
      </c>
      <c r="E1474" s="242" t="s">
        <v>30</v>
      </c>
      <c r="F1474" s="243" t="s">
        <v>1884</v>
      </c>
      <c r="G1474" s="241"/>
      <c r="H1474" s="244">
        <v>5.8289999999999997</v>
      </c>
      <c r="I1474" s="245"/>
      <c r="J1474" s="241"/>
      <c r="K1474" s="241"/>
      <c r="L1474" s="246"/>
      <c r="M1474" s="247"/>
      <c r="N1474" s="248"/>
      <c r="O1474" s="248"/>
      <c r="P1474" s="248"/>
      <c r="Q1474" s="248"/>
      <c r="R1474" s="248"/>
      <c r="S1474" s="248"/>
      <c r="T1474" s="249"/>
      <c r="AT1474" s="250" t="s">
        <v>152</v>
      </c>
      <c r="AU1474" s="250" t="s">
        <v>84</v>
      </c>
      <c r="AV1474" s="12" t="s">
        <v>84</v>
      </c>
      <c r="AW1474" s="12" t="s">
        <v>37</v>
      </c>
      <c r="AX1474" s="12" t="s">
        <v>74</v>
      </c>
      <c r="AY1474" s="250" t="s">
        <v>143</v>
      </c>
    </row>
    <row r="1475" s="11" customFormat="1">
      <c r="B1475" s="229"/>
      <c r="C1475" s="230"/>
      <c r="D1475" s="231" t="s">
        <v>152</v>
      </c>
      <c r="E1475" s="232" t="s">
        <v>30</v>
      </c>
      <c r="F1475" s="233" t="s">
        <v>1844</v>
      </c>
      <c r="G1475" s="230"/>
      <c r="H1475" s="232" t="s">
        <v>30</v>
      </c>
      <c r="I1475" s="234"/>
      <c r="J1475" s="230"/>
      <c r="K1475" s="230"/>
      <c r="L1475" s="235"/>
      <c r="M1475" s="236"/>
      <c r="N1475" s="237"/>
      <c r="O1475" s="237"/>
      <c r="P1475" s="237"/>
      <c r="Q1475" s="237"/>
      <c r="R1475" s="237"/>
      <c r="S1475" s="237"/>
      <c r="T1475" s="238"/>
      <c r="AT1475" s="239" t="s">
        <v>152</v>
      </c>
      <c r="AU1475" s="239" t="s">
        <v>84</v>
      </c>
      <c r="AV1475" s="11" t="s">
        <v>82</v>
      </c>
      <c r="AW1475" s="11" t="s">
        <v>37</v>
      </c>
      <c r="AX1475" s="11" t="s">
        <v>74</v>
      </c>
      <c r="AY1475" s="239" t="s">
        <v>143</v>
      </c>
    </row>
    <row r="1476" s="12" customFormat="1">
      <c r="B1476" s="240"/>
      <c r="C1476" s="241"/>
      <c r="D1476" s="231" t="s">
        <v>152</v>
      </c>
      <c r="E1476" s="242" t="s">
        <v>30</v>
      </c>
      <c r="F1476" s="243" t="s">
        <v>1885</v>
      </c>
      <c r="G1476" s="241"/>
      <c r="H1476" s="244">
        <v>6.9480000000000004</v>
      </c>
      <c r="I1476" s="245"/>
      <c r="J1476" s="241"/>
      <c r="K1476" s="241"/>
      <c r="L1476" s="246"/>
      <c r="M1476" s="247"/>
      <c r="N1476" s="248"/>
      <c r="O1476" s="248"/>
      <c r="P1476" s="248"/>
      <c r="Q1476" s="248"/>
      <c r="R1476" s="248"/>
      <c r="S1476" s="248"/>
      <c r="T1476" s="249"/>
      <c r="AT1476" s="250" t="s">
        <v>152</v>
      </c>
      <c r="AU1476" s="250" t="s">
        <v>84</v>
      </c>
      <c r="AV1476" s="12" t="s">
        <v>84</v>
      </c>
      <c r="AW1476" s="12" t="s">
        <v>37</v>
      </c>
      <c r="AX1476" s="12" t="s">
        <v>74</v>
      </c>
      <c r="AY1476" s="250" t="s">
        <v>143</v>
      </c>
    </row>
    <row r="1477" s="11" customFormat="1">
      <c r="B1477" s="229"/>
      <c r="C1477" s="230"/>
      <c r="D1477" s="231" t="s">
        <v>152</v>
      </c>
      <c r="E1477" s="232" t="s">
        <v>30</v>
      </c>
      <c r="F1477" s="233" t="s">
        <v>1846</v>
      </c>
      <c r="G1477" s="230"/>
      <c r="H1477" s="232" t="s">
        <v>30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AT1477" s="239" t="s">
        <v>152</v>
      </c>
      <c r="AU1477" s="239" t="s">
        <v>84</v>
      </c>
      <c r="AV1477" s="11" t="s">
        <v>82</v>
      </c>
      <c r="AW1477" s="11" t="s">
        <v>37</v>
      </c>
      <c r="AX1477" s="11" t="s">
        <v>74</v>
      </c>
      <c r="AY1477" s="239" t="s">
        <v>143</v>
      </c>
    </row>
    <row r="1478" s="12" customFormat="1">
      <c r="B1478" s="240"/>
      <c r="C1478" s="241"/>
      <c r="D1478" s="231" t="s">
        <v>152</v>
      </c>
      <c r="E1478" s="242" t="s">
        <v>30</v>
      </c>
      <c r="F1478" s="243" t="s">
        <v>1886</v>
      </c>
      <c r="G1478" s="241"/>
      <c r="H1478" s="244">
        <v>0.79200000000000004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AT1478" s="250" t="s">
        <v>152</v>
      </c>
      <c r="AU1478" s="250" t="s">
        <v>84</v>
      </c>
      <c r="AV1478" s="12" t="s">
        <v>84</v>
      </c>
      <c r="AW1478" s="12" t="s">
        <v>37</v>
      </c>
      <c r="AX1478" s="12" t="s">
        <v>74</v>
      </c>
      <c r="AY1478" s="250" t="s">
        <v>143</v>
      </c>
    </row>
    <row r="1479" s="11" customFormat="1">
      <c r="B1479" s="229"/>
      <c r="C1479" s="230"/>
      <c r="D1479" s="231" t="s">
        <v>152</v>
      </c>
      <c r="E1479" s="232" t="s">
        <v>30</v>
      </c>
      <c r="F1479" s="233" t="s">
        <v>1848</v>
      </c>
      <c r="G1479" s="230"/>
      <c r="H1479" s="232" t="s">
        <v>30</v>
      </c>
      <c r="I1479" s="234"/>
      <c r="J1479" s="230"/>
      <c r="K1479" s="230"/>
      <c r="L1479" s="235"/>
      <c r="M1479" s="236"/>
      <c r="N1479" s="237"/>
      <c r="O1479" s="237"/>
      <c r="P1479" s="237"/>
      <c r="Q1479" s="237"/>
      <c r="R1479" s="237"/>
      <c r="S1479" s="237"/>
      <c r="T1479" s="238"/>
      <c r="AT1479" s="239" t="s">
        <v>152</v>
      </c>
      <c r="AU1479" s="239" t="s">
        <v>84</v>
      </c>
      <c r="AV1479" s="11" t="s">
        <v>82</v>
      </c>
      <c r="AW1479" s="11" t="s">
        <v>37</v>
      </c>
      <c r="AX1479" s="11" t="s">
        <v>74</v>
      </c>
      <c r="AY1479" s="239" t="s">
        <v>143</v>
      </c>
    </row>
    <row r="1480" s="12" customFormat="1">
      <c r="B1480" s="240"/>
      <c r="C1480" s="241"/>
      <c r="D1480" s="231" t="s">
        <v>152</v>
      </c>
      <c r="E1480" s="242" t="s">
        <v>30</v>
      </c>
      <c r="F1480" s="243" t="s">
        <v>1887</v>
      </c>
      <c r="G1480" s="241"/>
      <c r="H1480" s="244">
        <v>0.312</v>
      </c>
      <c r="I1480" s="245"/>
      <c r="J1480" s="241"/>
      <c r="K1480" s="241"/>
      <c r="L1480" s="246"/>
      <c r="M1480" s="247"/>
      <c r="N1480" s="248"/>
      <c r="O1480" s="248"/>
      <c r="P1480" s="248"/>
      <c r="Q1480" s="248"/>
      <c r="R1480" s="248"/>
      <c r="S1480" s="248"/>
      <c r="T1480" s="249"/>
      <c r="AT1480" s="250" t="s">
        <v>152</v>
      </c>
      <c r="AU1480" s="250" t="s">
        <v>84</v>
      </c>
      <c r="AV1480" s="12" t="s">
        <v>84</v>
      </c>
      <c r="AW1480" s="12" t="s">
        <v>37</v>
      </c>
      <c r="AX1480" s="12" t="s">
        <v>74</v>
      </c>
      <c r="AY1480" s="250" t="s">
        <v>143</v>
      </c>
    </row>
    <row r="1481" s="11" customFormat="1">
      <c r="B1481" s="229"/>
      <c r="C1481" s="230"/>
      <c r="D1481" s="231" t="s">
        <v>152</v>
      </c>
      <c r="E1481" s="232" t="s">
        <v>30</v>
      </c>
      <c r="F1481" s="233" t="s">
        <v>1852</v>
      </c>
      <c r="G1481" s="230"/>
      <c r="H1481" s="232" t="s">
        <v>30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AT1481" s="239" t="s">
        <v>152</v>
      </c>
      <c r="AU1481" s="239" t="s">
        <v>84</v>
      </c>
      <c r="AV1481" s="11" t="s">
        <v>82</v>
      </c>
      <c r="AW1481" s="11" t="s">
        <v>37</v>
      </c>
      <c r="AX1481" s="11" t="s">
        <v>74</v>
      </c>
      <c r="AY1481" s="239" t="s">
        <v>143</v>
      </c>
    </row>
    <row r="1482" s="12" customFormat="1">
      <c r="B1482" s="240"/>
      <c r="C1482" s="241"/>
      <c r="D1482" s="231" t="s">
        <v>152</v>
      </c>
      <c r="E1482" s="242" t="s">
        <v>30</v>
      </c>
      <c r="F1482" s="243" t="s">
        <v>1888</v>
      </c>
      <c r="G1482" s="241"/>
      <c r="H1482" s="244">
        <v>0.41599999999999998</v>
      </c>
      <c r="I1482" s="245"/>
      <c r="J1482" s="241"/>
      <c r="K1482" s="241"/>
      <c r="L1482" s="246"/>
      <c r="M1482" s="247"/>
      <c r="N1482" s="248"/>
      <c r="O1482" s="248"/>
      <c r="P1482" s="248"/>
      <c r="Q1482" s="248"/>
      <c r="R1482" s="248"/>
      <c r="S1482" s="248"/>
      <c r="T1482" s="249"/>
      <c r="AT1482" s="250" t="s">
        <v>152</v>
      </c>
      <c r="AU1482" s="250" t="s">
        <v>84</v>
      </c>
      <c r="AV1482" s="12" t="s">
        <v>84</v>
      </c>
      <c r="AW1482" s="12" t="s">
        <v>37</v>
      </c>
      <c r="AX1482" s="12" t="s">
        <v>74</v>
      </c>
      <c r="AY1482" s="250" t="s">
        <v>143</v>
      </c>
    </row>
    <row r="1483" s="11" customFormat="1">
      <c r="B1483" s="229"/>
      <c r="C1483" s="230"/>
      <c r="D1483" s="231" t="s">
        <v>152</v>
      </c>
      <c r="E1483" s="232" t="s">
        <v>30</v>
      </c>
      <c r="F1483" s="233" t="s">
        <v>1854</v>
      </c>
      <c r="G1483" s="230"/>
      <c r="H1483" s="232" t="s">
        <v>30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AT1483" s="239" t="s">
        <v>152</v>
      </c>
      <c r="AU1483" s="239" t="s">
        <v>84</v>
      </c>
      <c r="AV1483" s="11" t="s">
        <v>82</v>
      </c>
      <c r="AW1483" s="11" t="s">
        <v>37</v>
      </c>
      <c r="AX1483" s="11" t="s">
        <v>74</v>
      </c>
      <c r="AY1483" s="239" t="s">
        <v>143</v>
      </c>
    </row>
    <row r="1484" s="12" customFormat="1">
      <c r="B1484" s="240"/>
      <c r="C1484" s="241"/>
      <c r="D1484" s="231" t="s">
        <v>152</v>
      </c>
      <c r="E1484" s="242" t="s">
        <v>30</v>
      </c>
      <c r="F1484" s="243" t="s">
        <v>1889</v>
      </c>
      <c r="G1484" s="241"/>
      <c r="H1484" s="244">
        <v>0.17299999999999999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AT1484" s="250" t="s">
        <v>152</v>
      </c>
      <c r="AU1484" s="250" t="s">
        <v>84</v>
      </c>
      <c r="AV1484" s="12" t="s">
        <v>84</v>
      </c>
      <c r="AW1484" s="12" t="s">
        <v>37</v>
      </c>
      <c r="AX1484" s="12" t="s">
        <v>74</v>
      </c>
      <c r="AY1484" s="250" t="s">
        <v>143</v>
      </c>
    </row>
    <row r="1485" s="11" customFormat="1">
      <c r="B1485" s="229"/>
      <c r="C1485" s="230"/>
      <c r="D1485" s="231" t="s">
        <v>152</v>
      </c>
      <c r="E1485" s="232" t="s">
        <v>30</v>
      </c>
      <c r="F1485" s="233" t="s">
        <v>1890</v>
      </c>
      <c r="G1485" s="230"/>
      <c r="H1485" s="232" t="s">
        <v>30</v>
      </c>
      <c r="I1485" s="234"/>
      <c r="J1485" s="230"/>
      <c r="K1485" s="230"/>
      <c r="L1485" s="235"/>
      <c r="M1485" s="236"/>
      <c r="N1485" s="237"/>
      <c r="O1485" s="237"/>
      <c r="P1485" s="237"/>
      <c r="Q1485" s="237"/>
      <c r="R1485" s="237"/>
      <c r="S1485" s="237"/>
      <c r="T1485" s="238"/>
      <c r="AT1485" s="239" t="s">
        <v>152</v>
      </c>
      <c r="AU1485" s="239" t="s">
        <v>84</v>
      </c>
      <c r="AV1485" s="11" t="s">
        <v>82</v>
      </c>
      <c r="AW1485" s="11" t="s">
        <v>37</v>
      </c>
      <c r="AX1485" s="11" t="s">
        <v>74</v>
      </c>
      <c r="AY1485" s="239" t="s">
        <v>143</v>
      </c>
    </row>
    <row r="1486" s="11" customFormat="1">
      <c r="B1486" s="229"/>
      <c r="C1486" s="230"/>
      <c r="D1486" s="231" t="s">
        <v>152</v>
      </c>
      <c r="E1486" s="232" t="s">
        <v>30</v>
      </c>
      <c r="F1486" s="233" t="s">
        <v>1891</v>
      </c>
      <c r="G1486" s="230"/>
      <c r="H1486" s="232" t="s">
        <v>30</v>
      </c>
      <c r="I1486" s="234"/>
      <c r="J1486" s="230"/>
      <c r="K1486" s="230"/>
      <c r="L1486" s="235"/>
      <c r="M1486" s="236"/>
      <c r="N1486" s="237"/>
      <c r="O1486" s="237"/>
      <c r="P1486" s="237"/>
      <c r="Q1486" s="237"/>
      <c r="R1486" s="237"/>
      <c r="S1486" s="237"/>
      <c r="T1486" s="238"/>
      <c r="AT1486" s="239" t="s">
        <v>152</v>
      </c>
      <c r="AU1486" s="239" t="s">
        <v>84</v>
      </c>
      <c r="AV1486" s="11" t="s">
        <v>82</v>
      </c>
      <c r="AW1486" s="11" t="s">
        <v>37</v>
      </c>
      <c r="AX1486" s="11" t="s">
        <v>74</v>
      </c>
      <c r="AY1486" s="239" t="s">
        <v>143</v>
      </c>
    </row>
    <row r="1487" s="11" customFormat="1">
      <c r="B1487" s="229"/>
      <c r="C1487" s="230"/>
      <c r="D1487" s="231" t="s">
        <v>152</v>
      </c>
      <c r="E1487" s="232" t="s">
        <v>30</v>
      </c>
      <c r="F1487" s="233" t="s">
        <v>1852</v>
      </c>
      <c r="G1487" s="230"/>
      <c r="H1487" s="232" t="s">
        <v>30</v>
      </c>
      <c r="I1487" s="234"/>
      <c r="J1487" s="230"/>
      <c r="K1487" s="230"/>
      <c r="L1487" s="235"/>
      <c r="M1487" s="236"/>
      <c r="N1487" s="237"/>
      <c r="O1487" s="237"/>
      <c r="P1487" s="237"/>
      <c r="Q1487" s="237"/>
      <c r="R1487" s="237"/>
      <c r="S1487" s="237"/>
      <c r="T1487" s="238"/>
      <c r="AT1487" s="239" t="s">
        <v>152</v>
      </c>
      <c r="AU1487" s="239" t="s">
        <v>84</v>
      </c>
      <c r="AV1487" s="11" t="s">
        <v>82</v>
      </c>
      <c r="AW1487" s="11" t="s">
        <v>37</v>
      </c>
      <c r="AX1487" s="11" t="s">
        <v>74</v>
      </c>
      <c r="AY1487" s="239" t="s">
        <v>143</v>
      </c>
    </row>
    <row r="1488" s="12" customFormat="1">
      <c r="B1488" s="240"/>
      <c r="C1488" s="241"/>
      <c r="D1488" s="231" t="s">
        <v>152</v>
      </c>
      <c r="E1488" s="242" t="s">
        <v>30</v>
      </c>
      <c r="F1488" s="243" t="s">
        <v>1892</v>
      </c>
      <c r="G1488" s="241"/>
      <c r="H1488" s="244">
        <v>0.54100000000000004</v>
      </c>
      <c r="I1488" s="245"/>
      <c r="J1488" s="241"/>
      <c r="K1488" s="241"/>
      <c r="L1488" s="246"/>
      <c r="M1488" s="247"/>
      <c r="N1488" s="248"/>
      <c r="O1488" s="248"/>
      <c r="P1488" s="248"/>
      <c r="Q1488" s="248"/>
      <c r="R1488" s="248"/>
      <c r="S1488" s="248"/>
      <c r="T1488" s="249"/>
      <c r="AT1488" s="250" t="s">
        <v>152</v>
      </c>
      <c r="AU1488" s="250" t="s">
        <v>84</v>
      </c>
      <c r="AV1488" s="12" t="s">
        <v>84</v>
      </c>
      <c r="AW1488" s="12" t="s">
        <v>37</v>
      </c>
      <c r="AX1488" s="12" t="s">
        <v>74</v>
      </c>
      <c r="AY1488" s="250" t="s">
        <v>143</v>
      </c>
    </row>
    <row r="1489" s="11" customFormat="1">
      <c r="B1489" s="229"/>
      <c r="C1489" s="230"/>
      <c r="D1489" s="231" t="s">
        <v>152</v>
      </c>
      <c r="E1489" s="232" t="s">
        <v>30</v>
      </c>
      <c r="F1489" s="233" t="s">
        <v>1872</v>
      </c>
      <c r="G1489" s="230"/>
      <c r="H1489" s="232" t="s">
        <v>30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AT1489" s="239" t="s">
        <v>152</v>
      </c>
      <c r="AU1489" s="239" t="s">
        <v>84</v>
      </c>
      <c r="AV1489" s="11" t="s">
        <v>82</v>
      </c>
      <c r="AW1489" s="11" t="s">
        <v>37</v>
      </c>
      <c r="AX1489" s="11" t="s">
        <v>74</v>
      </c>
      <c r="AY1489" s="239" t="s">
        <v>143</v>
      </c>
    </row>
    <row r="1490" s="12" customFormat="1">
      <c r="B1490" s="240"/>
      <c r="C1490" s="241"/>
      <c r="D1490" s="231" t="s">
        <v>152</v>
      </c>
      <c r="E1490" s="242" t="s">
        <v>30</v>
      </c>
      <c r="F1490" s="243" t="s">
        <v>1893</v>
      </c>
      <c r="G1490" s="241"/>
      <c r="H1490" s="244">
        <v>5.2270000000000003</v>
      </c>
      <c r="I1490" s="245"/>
      <c r="J1490" s="241"/>
      <c r="K1490" s="241"/>
      <c r="L1490" s="246"/>
      <c r="M1490" s="247"/>
      <c r="N1490" s="248"/>
      <c r="O1490" s="248"/>
      <c r="P1490" s="248"/>
      <c r="Q1490" s="248"/>
      <c r="R1490" s="248"/>
      <c r="S1490" s="248"/>
      <c r="T1490" s="249"/>
      <c r="AT1490" s="250" t="s">
        <v>152</v>
      </c>
      <c r="AU1490" s="250" t="s">
        <v>84</v>
      </c>
      <c r="AV1490" s="12" t="s">
        <v>84</v>
      </c>
      <c r="AW1490" s="12" t="s">
        <v>37</v>
      </c>
      <c r="AX1490" s="12" t="s">
        <v>74</v>
      </c>
      <c r="AY1490" s="250" t="s">
        <v>143</v>
      </c>
    </row>
    <row r="1491" s="14" customFormat="1">
      <c r="B1491" s="262"/>
      <c r="C1491" s="263"/>
      <c r="D1491" s="231" t="s">
        <v>152</v>
      </c>
      <c r="E1491" s="264" t="s">
        <v>30</v>
      </c>
      <c r="F1491" s="265" t="s">
        <v>187</v>
      </c>
      <c r="G1491" s="263"/>
      <c r="H1491" s="266">
        <v>29.199999999999999</v>
      </c>
      <c r="I1491" s="267"/>
      <c r="J1491" s="263"/>
      <c r="K1491" s="263"/>
      <c r="L1491" s="268"/>
      <c r="M1491" s="269"/>
      <c r="N1491" s="270"/>
      <c r="O1491" s="270"/>
      <c r="P1491" s="270"/>
      <c r="Q1491" s="270"/>
      <c r="R1491" s="270"/>
      <c r="S1491" s="270"/>
      <c r="T1491" s="271"/>
      <c r="AT1491" s="272" t="s">
        <v>152</v>
      </c>
      <c r="AU1491" s="272" t="s">
        <v>84</v>
      </c>
      <c r="AV1491" s="14" t="s">
        <v>150</v>
      </c>
      <c r="AW1491" s="14" t="s">
        <v>37</v>
      </c>
      <c r="AX1491" s="14" t="s">
        <v>82</v>
      </c>
      <c r="AY1491" s="272" t="s">
        <v>143</v>
      </c>
    </row>
    <row r="1492" s="1" customFormat="1" ht="25.5" customHeight="1">
      <c r="B1492" s="46"/>
      <c r="C1492" s="273" t="s">
        <v>1894</v>
      </c>
      <c r="D1492" s="273" t="s">
        <v>195</v>
      </c>
      <c r="E1492" s="274" t="s">
        <v>1797</v>
      </c>
      <c r="F1492" s="275" t="s">
        <v>1798</v>
      </c>
      <c r="G1492" s="276" t="s">
        <v>148</v>
      </c>
      <c r="H1492" s="277">
        <v>24.774000000000001</v>
      </c>
      <c r="I1492" s="278"/>
      <c r="J1492" s="279">
        <f>ROUND(I1492*H1492,2)</f>
        <v>0</v>
      </c>
      <c r="K1492" s="275" t="s">
        <v>149</v>
      </c>
      <c r="L1492" s="280"/>
      <c r="M1492" s="281" t="s">
        <v>30</v>
      </c>
      <c r="N1492" s="282" t="s">
        <v>45</v>
      </c>
      <c r="O1492" s="47"/>
      <c r="P1492" s="226">
        <f>O1492*H1492</f>
        <v>0</v>
      </c>
      <c r="Q1492" s="226">
        <v>0.025000000000000001</v>
      </c>
      <c r="R1492" s="226">
        <f>Q1492*H1492</f>
        <v>0.61935000000000007</v>
      </c>
      <c r="S1492" s="226">
        <v>0</v>
      </c>
      <c r="T1492" s="227">
        <f>S1492*H1492</f>
        <v>0</v>
      </c>
      <c r="AR1492" s="24" t="s">
        <v>363</v>
      </c>
      <c r="AT1492" s="24" t="s">
        <v>195</v>
      </c>
      <c r="AU1492" s="24" t="s">
        <v>84</v>
      </c>
      <c r="AY1492" s="24" t="s">
        <v>143</v>
      </c>
      <c r="BE1492" s="228">
        <f>IF(N1492="základní",J1492,0)</f>
        <v>0</v>
      </c>
      <c r="BF1492" s="228">
        <f>IF(N1492="snížená",J1492,0)</f>
        <v>0</v>
      </c>
      <c r="BG1492" s="228">
        <f>IF(N1492="zákl. přenesená",J1492,0)</f>
        <v>0</v>
      </c>
      <c r="BH1492" s="228">
        <f>IF(N1492="sníž. přenesená",J1492,0)</f>
        <v>0</v>
      </c>
      <c r="BI1492" s="228">
        <f>IF(N1492="nulová",J1492,0)</f>
        <v>0</v>
      </c>
      <c r="BJ1492" s="24" t="s">
        <v>82</v>
      </c>
      <c r="BK1492" s="228">
        <f>ROUND(I1492*H1492,2)</f>
        <v>0</v>
      </c>
      <c r="BL1492" s="24" t="s">
        <v>251</v>
      </c>
      <c r="BM1492" s="24" t="s">
        <v>1895</v>
      </c>
    </row>
    <row r="1493" s="11" customFormat="1">
      <c r="B1493" s="229"/>
      <c r="C1493" s="230"/>
      <c r="D1493" s="231" t="s">
        <v>152</v>
      </c>
      <c r="E1493" s="232" t="s">
        <v>30</v>
      </c>
      <c r="F1493" s="233" t="s">
        <v>1890</v>
      </c>
      <c r="G1493" s="230"/>
      <c r="H1493" s="232" t="s">
        <v>30</v>
      </c>
      <c r="I1493" s="234"/>
      <c r="J1493" s="230"/>
      <c r="K1493" s="230"/>
      <c r="L1493" s="235"/>
      <c r="M1493" s="236"/>
      <c r="N1493" s="237"/>
      <c r="O1493" s="237"/>
      <c r="P1493" s="237"/>
      <c r="Q1493" s="237"/>
      <c r="R1493" s="237"/>
      <c r="S1493" s="237"/>
      <c r="T1493" s="238"/>
      <c r="AT1493" s="239" t="s">
        <v>152</v>
      </c>
      <c r="AU1493" s="239" t="s">
        <v>84</v>
      </c>
      <c r="AV1493" s="11" t="s">
        <v>82</v>
      </c>
      <c r="AW1493" s="11" t="s">
        <v>37</v>
      </c>
      <c r="AX1493" s="11" t="s">
        <v>74</v>
      </c>
      <c r="AY1493" s="239" t="s">
        <v>143</v>
      </c>
    </row>
    <row r="1494" s="11" customFormat="1">
      <c r="B1494" s="229"/>
      <c r="C1494" s="230"/>
      <c r="D1494" s="231" t="s">
        <v>152</v>
      </c>
      <c r="E1494" s="232" t="s">
        <v>30</v>
      </c>
      <c r="F1494" s="233" t="s">
        <v>1891</v>
      </c>
      <c r="G1494" s="230"/>
      <c r="H1494" s="232" t="s">
        <v>30</v>
      </c>
      <c r="I1494" s="234"/>
      <c r="J1494" s="230"/>
      <c r="K1494" s="230"/>
      <c r="L1494" s="235"/>
      <c r="M1494" s="236"/>
      <c r="N1494" s="237"/>
      <c r="O1494" s="237"/>
      <c r="P1494" s="237"/>
      <c r="Q1494" s="237"/>
      <c r="R1494" s="237"/>
      <c r="S1494" s="237"/>
      <c r="T1494" s="238"/>
      <c r="AT1494" s="239" t="s">
        <v>152</v>
      </c>
      <c r="AU1494" s="239" t="s">
        <v>84</v>
      </c>
      <c r="AV1494" s="11" t="s">
        <v>82</v>
      </c>
      <c r="AW1494" s="11" t="s">
        <v>37</v>
      </c>
      <c r="AX1494" s="11" t="s">
        <v>74</v>
      </c>
      <c r="AY1494" s="239" t="s">
        <v>143</v>
      </c>
    </row>
    <row r="1495" s="11" customFormat="1">
      <c r="B1495" s="229"/>
      <c r="C1495" s="230"/>
      <c r="D1495" s="231" t="s">
        <v>152</v>
      </c>
      <c r="E1495" s="232" t="s">
        <v>30</v>
      </c>
      <c r="F1495" s="233" t="s">
        <v>1858</v>
      </c>
      <c r="G1495" s="230"/>
      <c r="H1495" s="232" t="s">
        <v>30</v>
      </c>
      <c r="I1495" s="234"/>
      <c r="J1495" s="230"/>
      <c r="K1495" s="230"/>
      <c r="L1495" s="235"/>
      <c r="M1495" s="236"/>
      <c r="N1495" s="237"/>
      <c r="O1495" s="237"/>
      <c r="P1495" s="237"/>
      <c r="Q1495" s="237"/>
      <c r="R1495" s="237"/>
      <c r="S1495" s="237"/>
      <c r="T1495" s="238"/>
      <c r="AT1495" s="239" t="s">
        <v>152</v>
      </c>
      <c r="AU1495" s="239" t="s">
        <v>84</v>
      </c>
      <c r="AV1495" s="11" t="s">
        <v>82</v>
      </c>
      <c r="AW1495" s="11" t="s">
        <v>37</v>
      </c>
      <c r="AX1495" s="11" t="s">
        <v>74</v>
      </c>
      <c r="AY1495" s="239" t="s">
        <v>143</v>
      </c>
    </row>
    <row r="1496" s="12" customFormat="1">
      <c r="B1496" s="240"/>
      <c r="C1496" s="241"/>
      <c r="D1496" s="231" t="s">
        <v>152</v>
      </c>
      <c r="E1496" s="242" t="s">
        <v>30</v>
      </c>
      <c r="F1496" s="243" t="s">
        <v>1896</v>
      </c>
      <c r="G1496" s="241"/>
      <c r="H1496" s="244">
        <v>0.34100000000000003</v>
      </c>
      <c r="I1496" s="245"/>
      <c r="J1496" s="241"/>
      <c r="K1496" s="241"/>
      <c r="L1496" s="246"/>
      <c r="M1496" s="247"/>
      <c r="N1496" s="248"/>
      <c r="O1496" s="248"/>
      <c r="P1496" s="248"/>
      <c r="Q1496" s="248"/>
      <c r="R1496" s="248"/>
      <c r="S1496" s="248"/>
      <c r="T1496" s="249"/>
      <c r="AT1496" s="250" t="s">
        <v>152</v>
      </c>
      <c r="AU1496" s="250" t="s">
        <v>84</v>
      </c>
      <c r="AV1496" s="12" t="s">
        <v>84</v>
      </c>
      <c r="AW1496" s="12" t="s">
        <v>37</v>
      </c>
      <c r="AX1496" s="12" t="s">
        <v>74</v>
      </c>
      <c r="AY1496" s="250" t="s">
        <v>143</v>
      </c>
    </row>
    <row r="1497" s="11" customFormat="1">
      <c r="B1497" s="229"/>
      <c r="C1497" s="230"/>
      <c r="D1497" s="231" t="s">
        <v>152</v>
      </c>
      <c r="E1497" s="232" t="s">
        <v>30</v>
      </c>
      <c r="F1497" s="233" t="s">
        <v>1860</v>
      </c>
      <c r="G1497" s="230"/>
      <c r="H1497" s="232" t="s">
        <v>30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AT1497" s="239" t="s">
        <v>152</v>
      </c>
      <c r="AU1497" s="239" t="s">
        <v>84</v>
      </c>
      <c r="AV1497" s="11" t="s">
        <v>82</v>
      </c>
      <c r="AW1497" s="11" t="s">
        <v>37</v>
      </c>
      <c r="AX1497" s="11" t="s">
        <v>74</v>
      </c>
      <c r="AY1497" s="239" t="s">
        <v>143</v>
      </c>
    </row>
    <row r="1498" s="12" customFormat="1">
      <c r="B1498" s="240"/>
      <c r="C1498" s="241"/>
      <c r="D1498" s="231" t="s">
        <v>152</v>
      </c>
      <c r="E1498" s="242" t="s">
        <v>30</v>
      </c>
      <c r="F1498" s="243" t="s">
        <v>1897</v>
      </c>
      <c r="G1498" s="241"/>
      <c r="H1498" s="244">
        <v>13.467000000000001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AT1498" s="250" t="s">
        <v>152</v>
      </c>
      <c r="AU1498" s="250" t="s">
        <v>84</v>
      </c>
      <c r="AV1498" s="12" t="s">
        <v>84</v>
      </c>
      <c r="AW1498" s="12" t="s">
        <v>37</v>
      </c>
      <c r="AX1498" s="12" t="s">
        <v>74</v>
      </c>
      <c r="AY1498" s="250" t="s">
        <v>143</v>
      </c>
    </row>
    <row r="1499" s="11" customFormat="1">
      <c r="B1499" s="229"/>
      <c r="C1499" s="230"/>
      <c r="D1499" s="231" t="s">
        <v>152</v>
      </c>
      <c r="E1499" s="232" t="s">
        <v>30</v>
      </c>
      <c r="F1499" s="233" t="s">
        <v>1862</v>
      </c>
      <c r="G1499" s="230"/>
      <c r="H1499" s="232" t="s">
        <v>30</v>
      </c>
      <c r="I1499" s="234"/>
      <c r="J1499" s="230"/>
      <c r="K1499" s="230"/>
      <c r="L1499" s="235"/>
      <c r="M1499" s="236"/>
      <c r="N1499" s="237"/>
      <c r="O1499" s="237"/>
      <c r="P1499" s="237"/>
      <c r="Q1499" s="237"/>
      <c r="R1499" s="237"/>
      <c r="S1499" s="237"/>
      <c r="T1499" s="238"/>
      <c r="AT1499" s="239" t="s">
        <v>152</v>
      </c>
      <c r="AU1499" s="239" t="s">
        <v>84</v>
      </c>
      <c r="AV1499" s="11" t="s">
        <v>82</v>
      </c>
      <c r="AW1499" s="11" t="s">
        <v>37</v>
      </c>
      <c r="AX1499" s="11" t="s">
        <v>74</v>
      </c>
      <c r="AY1499" s="239" t="s">
        <v>143</v>
      </c>
    </row>
    <row r="1500" s="12" customFormat="1">
      <c r="B1500" s="240"/>
      <c r="C1500" s="241"/>
      <c r="D1500" s="231" t="s">
        <v>152</v>
      </c>
      <c r="E1500" s="242" t="s">
        <v>30</v>
      </c>
      <c r="F1500" s="243" t="s">
        <v>1898</v>
      </c>
      <c r="G1500" s="241"/>
      <c r="H1500" s="244">
        <v>4.9320000000000004</v>
      </c>
      <c r="I1500" s="245"/>
      <c r="J1500" s="241"/>
      <c r="K1500" s="241"/>
      <c r="L1500" s="246"/>
      <c r="M1500" s="247"/>
      <c r="N1500" s="248"/>
      <c r="O1500" s="248"/>
      <c r="P1500" s="248"/>
      <c r="Q1500" s="248"/>
      <c r="R1500" s="248"/>
      <c r="S1500" s="248"/>
      <c r="T1500" s="249"/>
      <c r="AT1500" s="250" t="s">
        <v>152</v>
      </c>
      <c r="AU1500" s="250" t="s">
        <v>84</v>
      </c>
      <c r="AV1500" s="12" t="s">
        <v>84</v>
      </c>
      <c r="AW1500" s="12" t="s">
        <v>37</v>
      </c>
      <c r="AX1500" s="12" t="s">
        <v>74</v>
      </c>
      <c r="AY1500" s="250" t="s">
        <v>143</v>
      </c>
    </row>
    <row r="1501" s="11" customFormat="1">
      <c r="B1501" s="229"/>
      <c r="C1501" s="230"/>
      <c r="D1501" s="231" t="s">
        <v>152</v>
      </c>
      <c r="E1501" s="232" t="s">
        <v>30</v>
      </c>
      <c r="F1501" s="233" t="s">
        <v>1864</v>
      </c>
      <c r="G1501" s="230"/>
      <c r="H1501" s="232" t="s">
        <v>30</v>
      </c>
      <c r="I1501" s="234"/>
      <c r="J1501" s="230"/>
      <c r="K1501" s="230"/>
      <c r="L1501" s="235"/>
      <c r="M1501" s="236"/>
      <c r="N1501" s="237"/>
      <c r="O1501" s="237"/>
      <c r="P1501" s="237"/>
      <c r="Q1501" s="237"/>
      <c r="R1501" s="237"/>
      <c r="S1501" s="237"/>
      <c r="T1501" s="238"/>
      <c r="AT1501" s="239" t="s">
        <v>152</v>
      </c>
      <c r="AU1501" s="239" t="s">
        <v>84</v>
      </c>
      <c r="AV1501" s="11" t="s">
        <v>82</v>
      </c>
      <c r="AW1501" s="11" t="s">
        <v>37</v>
      </c>
      <c r="AX1501" s="11" t="s">
        <v>74</v>
      </c>
      <c r="AY1501" s="239" t="s">
        <v>143</v>
      </c>
    </row>
    <row r="1502" s="12" customFormat="1">
      <c r="B1502" s="240"/>
      <c r="C1502" s="241"/>
      <c r="D1502" s="231" t="s">
        <v>152</v>
      </c>
      <c r="E1502" s="242" t="s">
        <v>30</v>
      </c>
      <c r="F1502" s="243" t="s">
        <v>1899</v>
      </c>
      <c r="G1502" s="241"/>
      <c r="H1502" s="244">
        <v>4.7249999999999996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AT1502" s="250" t="s">
        <v>152</v>
      </c>
      <c r="AU1502" s="250" t="s">
        <v>84</v>
      </c>
      <c r="AV1502" s="12" t="s">
        <v>84</v>
      </c>
      <c r="AW1502" s="12" t="s">
        <v>37</v>
      </c>
      <c r="AX1502" s="12" t="s">
        <v>74</v>
      </c>
      <c r="AY1502" s="250" t="s">
        <v>143</v>
      </c>
    </row>
    <row r="1503" s="11" customFormat="1">
      <c r="B1503" s="229"/>
      <c r="C1503" s="230"/>
      <c r="D1503" s="231" t="s">
        <v>152</v>
      </c>
      <c r="E1503" s="232" t="s">
        <v>30</v>
      </c>
      <c r="F1503" s="233" t="s">
        <v>1867</v>
      </c>
      <c r="G1503" s="230"/>
      <c r="H1503" s="232" t="s">
        <v>30</v>
      </c>
      <c r="I1503" s="234"/>
      <c r="J1503" s="230"/>
      <c r="K1503" s="230"/>
      <c r="L1503" s="235"/>
      <c r="M1503" s="236"/>
      <c r="N1503" s="237"/>
      <c r="O1503" s="237"/>
      <c r="P1503" s="237"/>
      <c r="Q1503" s="237"/>
      <c r="R1503" s="237"/>
      <c r="S1503" s="237"/>
      <c r="T1503" s="238"/>
      <c r="AT1503" s="239" t="s">
        <v>152</v>
      </c>
      <c r="AU1503" s="239" t="s">
        <v>84</v>
      </c>
      <c r="AV1503" s="11" t="s">
        <v>82</v>
      </c>
      <c r="AW1503" s="11" t="s">
        <v>37</v>
      </c>
      <c r="AX1503" s="11" t="s">
        <v>74</v>
      </c>
      <c r="AY1503" s="239" t="s">
        <v>143</v>
      </c>
    </row>
    <row r="1504" s="12" customFormat="1">
      <c r="B1504" s="240"/>
      <c r="C1504" s="241"/>
      <c r="D1504" s="231" t="s">
        <v>152</v>
      </c>
      <c r="E1504" s="242" t="s">
        <v>30</v>
      </c>
      <c r="F1504" s="243" t="s">
        <v>1900</v>
      </c>
      <c r="G1504" s="241"/>
      <c r="H1504" s="244">
        <v>1.0189999999999999</v>
      </c>
      <c r="I1504" s="245"/>
      <c r="J1504" s="241"/>
      <c r="K1504" s="241"/>
      <c r="L1504" s="246"/>
      <c r="M1504" s="247"/>
      <c r="N1504" s="248"/>
      <c r="O1504" s="248"/>
      <c r="P1504" s="248"/>
      <c r="Q1504" s="248"/>
      <c r="R1504" s="248"/>
      <c r="S1504" s="248"/>
      <c r="T1504" s="249"/>
      <c r="AT1504" s="250" t="s">
        <v>152</v>
      </c>
      <c r="AU1504" s="250" t="s">
        <v>84</v>
      </c>
      <c r="AV1504" s="12" t="s">
        <v>84</v>
      </c>
      <c r="AW1504" s="12" t="s">
        <v>37</v>
      </c>
      <c r="AX1504" s="12" t="s">
        <v>74</v>
      </c>
      <c r="AY1504" s="250" t="s">
        <v>143</v>
      </c>
    </row>
    <row r="1505" s="11" customFormat="1">
      <c r="B1505" s="229"/>
      <c r="C1505" s="230"/>
      <c r="D1505" s="231" t="s">
        <v>152</v>
      </c>
      <c r="E1505" s="232" t="s">
        <v>30</v>
      </c>
      <c r="F1505" s="233" t="s">
        <v>1869</v>
      </c>
      <c r="G1505" s="230"/>
      <c r="H1505" s="232" t="s">
        <v>30</v>
      </c>
      <c r="I1505" s="234"/>
      <c r="J1505" s="230"/>
      <c r="K1505" s="230"/>
      <c r="L1505" s="235"/>
      <c r="M1505" s="236"/>
      <c r="N1505" s="237"/>
      <c r="O1505" s="237"/>
      <c r="P1505" s="237"/>
      <c r="Q1505" s="237"/>
      <c r="R1505" s="237"/>
      <c r="S1505" s="237"/>
      <c r="T1505" s="238"/>
      <c r="AT1505" s="239" t="s">
        <v>152</v>
      </c>
      <c r="AU1505" s="239" t="s">
        <v>84</v>
      </c>
      <c r="AV1505" s="11" t="s">
        <v>82</v>
      </c>
      <c r="AW1505" s="11" t="s">
        <v>37</v>
      </c>
      <c r="AX1505" s="11" t="s">
        <v>74</v>
      </c>
      <c r="AY1505" s="239" t="s">
        <v>143</v>
      </c>
    </row>
    <row r="1506" s="12" customFormat="1">
      <c r="B1506" s="240"/>
      <c r="C1506" s="241"/>
      <c r="D1506" s="231" t="s">
        <v>152</v>
      </c>
      <c r="E1506" s="242" t="s">
        <v>30</v>
      </c>
      <c r="F1506" s="243" t="s">
        <v>1901</v>
      </c>
      <c r="G1506" s="241"/>
      <c r="H1506" s="244">
        <v>0.28999999999999998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AT1506" s="250" t="s">
        <v>152</v>
      </c>
      <c r="AU1506" s="250" t="s">
        <v>84</v>
      </c>
      <c r="AV1506" s="12" t="s">
        <v>84</v>
      </c>
      <c r="AW1506" s="12" t="s">
        <v>37</v>
      </c>
      <c r="AX1506" s="12" t="s">
        <v>74</v>
      </c>
      <c r="AY1506" s="250" t="s">
        <v>143</v>
      </c>
    </row>
    <row r="1507" s="14" customFormat="1">
      <c r="B1507" s="262"/>
      <c r="C1507" s="263"/>
      <c r="D1507" s="231" t="s">
        <v>152</v>
      </c>
      <c r="E1507" s="264" t="s">
        <v>30</v>
      </c>
      <c r="F1507" s="265" t="s">
        <v>187</v>
      </c>
      <c r="G1507" s="263"/>
      <c r="H1507" s="266">
        <v>24.774000000000001</v>
      </c>
      <c r="I1507" s="267"/>
      <c r="J1507" s="263"/>
      <c r="K1507" s="263"/>
      <c r="L1507" s="268"/>
      <c r="M1507" s="269"/>
      <c r="N1507" s="270"/>
      <c r="O1507" s="270"/>
      <c r="P1507" s="270"/>
      <c r="Q1507" s="270"/>
      <c r="R1507" s="270"/>
      <c r="S1507" s="270"/>
      <c r="T1507" s="271"/>
      <c r="AT1507" s="272" t="s">
        <v>152</v>
      </c>
      <c r="AU1507" s="272" t="s">
        <v>84</v>
      </c>
      <c r="AV1507" s="14" t="s">
        <v>150</v>
      </c>
      <c r="AW1507" s="14" t="s">
        <v>37</v>
      </c>
      <c r="AX1507" s="14" t="s">
        <v>82</v>
      </c>
      <c r="AY1507" s="272" t="s">
        <v>143</v>
      </c>
    </row>
    <row r="1508" s="1" customFormat="1" ht="38.25" customHeight="1">
      <c r="B1508" s="46"/>
      <c r="C1508" s="217" t="s">
        <v>1902</v>
      </c>
      <c r="D1508" s="217" t="s">
        <v>145</v>
      </c>
      <c r="E1508" s="218" t="s">
        <v>1903</v>
      </c>
      <c r="F1508" s="219" t="s">
        <v>1904</v>
      </c>
      <c r="G1508" s="220" t="s">
        <v>198</v>
      </c>
      <c r="H1508" s="221">
        <v>16.210000000000001</v>
      </c>
      <c r="I1508" s="222"/>
      <c r="J1508" s="223">
        <f>ROUND(I1508*H1508,2)</f>
        <v>0</v>
      </c>
      <c r="K1508" s="219" t="s">
        <v>149</v>
      </c>
      <c r="L1508" s="72"/>
      <c r="M1508" s="224" t="s">
        <v>30</v>
      </c>
      <c r="N1508" s="225" t="s">
        <v>45</v>
      </c>
      <c r="O1508" s="47"/>
      <c r="P1508" s="226">
        <f>O1508*H1508</f>
        <v>0</v>
      </c>
      <c r="Q1508" s="226">
        <v>0</v>
      </c>
      <c r="R1508" s="226">
        <f>Q1508*H1508</f>
        <v>0</v>
      </c>
      <c r="S1508" s="226">
        <v>0</v>
      </c>
      <c r="T1508" s="227">
        <f>S1508*H1508</f>
        <v>0</v>
      </c>
      <c r="AR1508" s="24" t="s">
        <v>251</v>
      </c>
      <c r="AT1508" s="24" t="s">
        <v>145</v>
      </c>
      <c r="AU1508" s="24" t="s">
        <v>84</v>
      </c>
      <c r="AY1508" s="24" t="s">
        <v>143</v>
      </c>
      <c r="BE1508" s="228">
        <f>IF(N1508="základní",J1508,0)</f>
        <v>0</v>
      </c>
      <c r="BF1508" s="228">
        <f>IF(N1508="snížená",J1508,0)</f>
        <v>0</v>
      </c>
      <c r="BG1508" s="228">
        <f>IF(N1508="zákl. přenesená",J1508,0)</f>
        <v>0</v>
      </c>
      <c r="BH1508" s="228">
        <f>IF(N1508="sníž. přenesená",J1508,0)</f>
        <v>0</v>
      </c>
      <c r="BI1508" s="228">
        <f>IF(N1508="nulová",J1508,0)</f>
        <v>0</v>
      </c>
      <c r="BJ1508" s="24" t="s">
        <v>82</v>
      </c>
      <c r="BK1508" s="228">
        <f>ROUND(I1508*H1508,2)</f>
        <v>0</v>
      </c>
      <c r="BL1508" s="24" t="s">
        <v>251</v>
      </c>
      <c r="BM1508" s="24" t="s">
        <v>1905</v>
      </c>
    </row>
    <row r="1509" s="10" customFormat="1" ht="29.88" customHeight="1">
      <c r="B1509" s="201"/>
      <c r="C1509" s="202"/>
      <c r="D1509" s="203" t="s">
        <v>73</v>
      </c>
      <c r="E1509" s="215" t="s">
        <v>1906</v>
      </c>
      <c r="F1509" s="215" t="s">
        <v>1907</v>
      </c>
      <c r="G1509" s="202"/>
      <c r="H1509" s="202"/>
      <c r="I1509" s="205"/>
      <c r="J1509" s="216">
        <f>BK1509</f>
        <v>0</v>
      </c>
      <c r="K1509" s="202"/>
      <c r="L1509" s="207"/>
      <c r="M1509" s="208"/>
      <c r="N1509" s="209"/>
      <c r="O1509" s="209"/>
      <c r="P1509" s="210">
        <f>SUM(P1510:P1528)</f>
        <v>0</v>
      </c>
      <c r="Q1509" s="209"/>
      <c r="R1509" s="210">
        <f>SUM(R1510:R1528)</f>
        <v>2.3872</v>
      </c>
      <c r="S1509" s="209"/>
      <c r="T1509" s="211">
        <f>SUM(T1510:T1528)</f>
        <v>0</v>
      </c>
      <c r="AR1509" s="212" t="s">
        <v>84</v>
      </c>
      <c r="AT1509" s="213" t="s">
        <v>73</v>
      </c>
      <c r="AU1509" s="213" t="s">
        <v>82</v>
      </c>
      <c r="AY1509" s="212" t="s">
        <v>143</v>
      </c>
      <c r="BK1509" s="214">
        <f>SUM(BK1510:BK1528)</f>
        <v>0</v>
      </c>
    </row>
    <row r="1510" s="1" customFormat="1" ht="16.5" customHeight="1">
      <c r="B1510" s="46"/>
      <c r="C1510" s="217" t="s">
        <v>1908</v>
      </c>
      <c r="D1510" s="217" t="s">
        <v>145</v>
      </c>
      <c r="E1510" s="218" t="s">
        <v>1909</v>
      </c>
      <c r="F1510" s="219" t="s">
        <v>1910</v>
      </c>
      <c r="G1510" s="220" t="s">
        <v>321</v>
      </c>
      <c r="H1510" s="221">
        <v>5</v>
      </c>
      <c r="I1510" s="222"/>
      <c r="J1510" s="223">
        <f>ROUND(I1510*H1510,2)</f>
        <v>0</v>
      </c>
      <c r="K1510" s="219" t="s">
        <v>30</v>
      </c>
      <c r="L1510" s="72"/>
      <c r="M1510" s="224" t="s">
        <v>30</v>
      </c>
      <c r="N1510" s="225" t="s">
        <v>45</v>
      </c>
      <c r="O1510" s="47"/>
      <c r="P1510" s="226">
        <f>O1510*H1510</f>
        <v>0</v>
      </c>
      <c r="Q1510" s="226">
        <v>0</v>
      </c>
      <c r="R1510" s="226">
        <f>Q1510*H1510</f>
        <v>0</v>
      </c>
      <c r="S1510" s="226">
        <v>0</v>
      </c>
      <c r="T1510" s="227">
        <f>S1510*H1510</f>
        <v>0</v>
      </c>
      <c r="AR1510" s="24" t="s">
        <v>251</v>
      </c>
      <c r="AT1510" s="24" t="s">
        <v>145</v>
      </c>
      <c r="AU1510" s="24" t="s">
        <v>84</v>
      </c>
      <c r="AY1510" s="24" t="s">
        <v>143</v>
      </c>
      <c r="BE1510" s="228">
        <f>IF(N1510="základní",J1510,0)</f>
        <v>0</v>
      </c>
      <c r="BF1510" s="228">
        <f>IF(N1510="snížená",J1510,0)</f>
        <v>0</v>
      </c>
      <c r="BG1510" s="228">
        <f>IF(N1510="zákl. přenesená",J1510,0)</f>
        <v>0</v>
      </c>
      <c r="BH1510" s="228">
        <f>IF(N1510="sníž. přenesená",J1510,0)</f>
        <v>0</v>
      </c>
      <c r="BI1510" s="228">
        <f>IF(N1510="nulová",J1510,0)</f>
        <v>0</v>
      </c>
      <c r="BJ1510" s="24" t="s">
        <v>82</v>
      </c>
      <c r="BK1510" s="228">
        <f>ROUND(I1510*H1510,2)</f>
        <v>0</v>
      </c>
      <c r="BL1510" s="24" t="s">
        <v>251</v>
      </c>
      <c r="BM1510" s="24" t="s">
        <v>1911</v>
      </c>
    </row>
    <row r="1511" s="11" customFormat="1">
      <c r="B1511" s="229"/>
      <c r="C1511" s="230"/>
      <c r="D1511" s="231" t="s">
        <v>152</v>
      </c>
      <c r="E1511" s="232" t="s">
        <v>30</v>
      </c>
      <c r="F1511" s="233" t="s">
        <v>1912</v>
      </c>
      <c r="G1511" s="230"/>
      <c r="H1511" s="232" t="s">
        <v>30</v>
      </c>
      <c r="I1511" s="234"/>
      <c r="J1511" s="230"/>
      <c r="K1511" s="230"/>
      <c r="L1511" s="235"/>
      <c r="M1511" s="236"/>
      <c r="N1511" s="237"/>
      <c r="O1511" s="237"/>
      <c r="P1511" s="237"/>
      <c r="Q1511" s="237"/>
      <c r="R1511" s="237"/>
      <c r="S1511" s="237"/>
      <c r="T1511" s="238"/>
      <c r="AT1511" s="239" t="s">
        <v>152</v>
      </c>
      <c r="AU1511" s="239" t="s">
        <v>84</v>
      </c>
      <c r="AV1511" s="11" t="s">
        <v>82</v>
      </c>
      <c r="AW1511" s="11" t="s">
        <v>37</v>
      </c>
      <c r="AX1511" s="11" t="s">
        <v>74</v>
      </c>
      <c r="AY1511" s="239" t="s">
        <v>143</v>
      </c>
    </row>
    <row r="1512" s="12" customFormat="1">
      <c r="B1512" s="240"/>
      <c r="C1512" s="241"/>
      <c r="D1512" s="231" t="s">
        <v>152</v>
      </c>
      <c r="E1512" s="242" t="s">
        <v>30</v>
      </c>
      <c r="F1512" s="243" t="s">
        <v>174</v>
      </c>
      <c r="G1512" s="241"/>
      <c r="H1512" s="244">
        <v>5</v>
      </c>
      <c r="I1512" s="245"/>
      <c r="J1512" s="241"/>
      <c r="K1512" s="241"/>
      <c r="L1512" s="246"/>
      <c r="M1512" s="247"/>
      <c r="N1512" s="248"/>
      <c r="O1512" s="248"/>
      <c r="P1512" s="248"/>
      <c r="Q1512" s="248"/>
      <c r="R1512" s="248"/>
      <c r="S1512" s="248"/>
      <c r="T1512" s="249"/>
      <c r="AT1512" s="250" t="s">
        <v>152</v>
      </c>
      <c r="AU1512" s="250" t="s">
        <v>84</v>
      </c>
      <c r="AV1512" s="12" t="s">
        <v>84</v>
      </c>
      <c r="AW1512" s="12" t="s">
        <v>37</v>
      </c>
      <c r="AX1512" s="12" t="s">
        <v>82</v>
      </c>
      <c r="AY1512" s="250" t="s">
        <v>143</v>
      </c>
    </row>
    <row r="1513" s="1" customFormat="1" ht="25.5" customHeight="1">
      <c r="B1513" s="46"/>
      <c r="C1513" s="217" t="s">
        <v>1913</v>
      </c>
      <c r="D1513" s="217" t="s">
        <v>145</v>
      </c>
      <c r="E1513" s="218" t="s">
        <v>1914</v>
      </c>
      <c r="F1513" s="219" t="s">
        <v>1915</v>
      </c>
      <c r="G1513" s="220" t="s">
        <v>247</v>
      </c>
      <c r="H1513" s="221">
        <v>10.800000000000001</v>
      </c>
      <c r="I1513" s="222"/>
      <c r="J1513" s="223">
        <f>ROUND(I1513*H1513,2)</f>
        <v>0</v>
      </c>
      <c r="K1513" s="219" t="s">
        <v>30</v>
      </c>
      <c r="L1513" s="72"/>
      <c r="M1513" s="224" t="s">
        <v>30</v>
      </c>
      <c r="N1513" s="225" t="s">
        <v>45</v>
      </c>
      <c r="O1513" s="47"/>
      <c r="P1513" s="226">
        <f>O1513*H1513</f>
        <v>0</v>
      </c>
      <c r="Q1513" s="226">
        <v>0.20000000000000001</v>
      </c>
      <c r="R1513" s="226">
        <f>Q1513*H1513</f>
        <v>2.1600000000000001</v>
      </c>
      <c r="S1513" s="226">
        <v>0</v>
      </c>
      <c r="T1513" s="227">
        <f>S1513*H1513</f>
        <v>0</v>
      </c>
      <c r="AR1513" s="24" t="s">
        <v>251</v>
      </c>
      <c r="AT1513" s="24" t="s">
        <v>145</v>
      </c>
      <c r="AU1513" s="24" t="s">
        <v>84</v>
      </c>
      <c r="AY1513" s="24" t="s">
        <v>143</v>
      </c>
      <c r="BE1513" s="228">
        <f>IF(N1513="základní",J1513,0)</f>
        <v>0</v>
      </c>
      <c r="BF1513" s="228">
        <f>IF(N1513="snížená",J1513,0)</f>
        <v>0</v>
      </c>
      <c r="BG1513" s="228">
        <f>IF(N1513="zákl. přenesená",J1513,0)</f>
        <v>0</v>
      </c>
      <c r="BH1513" s="228">
        <f>IF(N1513="sníž. přenesená",J1513,0)</f>
        <v>0</v>
      </c>
      <c r="BI1513" s="228">
        <f>IF(N1513="nulová",J1513,0)</f>
        <v>0</v>
      </c>
      <c r="BJ1513" s="24" t="s">
        <v>82</v>
      </c>
      <c r="BK1513" s="228">
        <f>ROUND(I1513*H1513,2)</f>
        <v>0</v>
      </c>
      <c r="BL1513" s="24" t="s">
        <v>251</v>
      </c>
      <c r="BM1513" s="24" t="s">
        <v>1916</v>
      </c>
    </row>
    <row r="1514" s="11" customFormat="1">
      <c r="B1514" s="229"/>
      <c r="C1514" s="230"/>
      <c r="D1514" s="231" t="s">
        <v>152</v>
      </c>
      <c r="E1514" s="232" t="s">
        <v>30</v>
      </c>
      <c r="F1514" s="233" t="s">
        <v>1917</v>
      </c>
      <c r="G1514" s="230"/>
      <c r="H1514" s="232" t="s">
        <v>30</v>
      </c>
      <c r="I1514" s="234"/>
      <c r="J1514" s="230"/>
      <c r="K1514" s="230"/>
      <c r="L1514" s="235"/>
      <c r="M1514" s="236"/>
      <c r="N1514" s="237"/>
      <c r="O1514" s="237"/>
      <c r="P1514" s="237"/>
      <c r="Q1514" s="237"/>
      <c r="R1514" s="237"/>
      <c r="S1514" s="237"/>
      <c r="T1514" s="238"/>
      <c r="AT1514" s="239" t="s">
        <v>152</v>
      </c>
      <c r="AU1514" s="239" t="s">
        <v>84</v>
      </c>
      <c r="AV1514" s="11" t="s">
        <v>82</v>
      </c>
      <c r="AW1514" s="11" t="s">
        <v>37</v>
      </c>
      <c r="AX1514" s="11" t="s">
        <v>74</v>
      </c>
      <c r="AY1514" s="239" t="s">
        <v>143</v>
      </c>
    </row>
    <row r="1515" s="12" customFormat="1">
      <c r="B1515" s="240"/>
      <c r="C1515" s="241"/>
      <c r="D1515" s="231" t="s">
        <v>152</v>
      </c>
      <c r="E1515" s="242" t="s">
        <v>30</v>
      </c>
      <c r="F1515" s="243" t="s">
        <v>1918</v>
      </c>
      <c r="G1515" s="241"/>
      <c r="H1515" s="244">
        <v>7</v>
      </c>
      <c r="I1515" s="245"/>
      <c r="J1515" s="241"/>
      <c r="K1515" s="241"/>
      <c r="L1515" s="246"/>
      <c r="M1515" s="247"/>
      <c r="N1515" s="248"/>
      <c r="O1515" s="248"/>
      <c r="P1515" s="248"/>
      <c r="Q1515" s="248"/>
      <c r="R1515" s="248"/>
      <c r="S1515" s="248"/>
      <c r="T1515" s="249"/>
      <c r="AT1515" s="250" t="s">
        <v>152</v>
      </c>
      <c r="AU1515" s="250" t="s">
        <v>84</v>
      </c>
      <c r="AV1515" s="12" t="s">
        <v>84</v>
      </c>
      <c r="AW1515" s="12" t="s">
        <v>37</v>
      </c>
      <c r="AX1515" s="12" t="s">
        <v>74</v>
      </c>
      <c r="AY1515" s="250" t="s">
        <v>143</v>
      </c>
    </row>
    <row r="1516" s="11" customFormat="1">
      <c r="B1516" s="229"/>
      <c r="C1516" s="230"/>
      <c r="D1516" s="231" t="s">
        <v>152</v>
      </c>
      <c r="E1516" s="232" t="s">
        <v>30</v>
      </c>
      <c r="F1516" s="233" t="s">
        <v>1919</v>
      </c>
      <c r="G1516" s="230"/>
      <c r="H1516" s="232" t="s">
        <v>30</v>
      </c>
      <c r="I1516" s="234"/>
      <c r="J1516" s="230"/>
      <c r="K1516" s="230"/>
      <c r="L1516" s="235"/>
      <c r="M1516" s="236"/>
      <c r="N1516" s="237"/>
      <c r="O1516" s="237"/>
      <c r="P1516" s="237"/>
      <c r="Q1516" s="237"/>
      <c r="R1516" s="237"/>
      <c r="S1516" s="237"/>
      <c r="T1516" s="238"/>
      <c r="AT1516" s="239" t="s">
        <v>152</v>
      </c>
      <c r="AU1516" s="239" t="s">
        <v>84</v>
      </c>
      <c r="AV1516" s="11" t="s">
        <v>82</v>
      </c>
      <c r="AW1516" s="11" t="s">
        <v>37</v>
      </c>
      <c r="AX1516" s="11" t="s">
        <v>74</v>
      </c>
      <c r="AY1516" s="239" t="s">
        <v>143</v>
      </c>
    </row>
    <row r="1517" s="12" customFormat="1">
      <c r="B1517" s="240"/>
      <c r="C1517" s="241"/>
      <c r="D1517" s="231" t="s">
        <v>152</v>
      </c>
      <c r="E1517" s="242" t="s">
        <v>30</v>
      </c>
      <c r="F1517" s="243" t="s">
        <v>1920</v>
      </c>
      <c r="G1517" s="241"/>
      <c r="H1517" s="244">
        <v>3.7999999999999998</v>
      </c>
      <c r="I1517" s="245"/>
      <c r="J1517" s="241"/>
      <c r="K1517" s="241"/>
      <c r="L1517" s="246"/>
      <c r="M1517" s="247"/>
      <c r="N1517" s="248"/>
      <c r="O1517" s="248"/>
      <c r="P1517" s="248"/>
      <c r="Q1517" s="248"/>
      <c r="R1517" s="248"/>
      <c r="S1517" s="248"/>
      <c r="T1517" s="249"/>
      <c r="AT1517" s="250" t="s">
        <v>152</v>
      </c>
      <c r="AU1517" s="250" t="s">
        <v>84</v>
      </c>
      <c r="AV1517" s="12" t="s">
        <v>84</v>
      </c>
      <c r="AW1517" s="12" t="s">
        <v>37</v>
      </c>
      <c r="AX1517" s="12" t="s">
        <v>74</v>
      </c>
      <c r="AY1517" s="250" t="s">
        <v>143</v>
      </c>
    </row>
    <row r="1518" s="14" customFormat="1">
      <c r="B1518" s="262"/>
      <c r="C1518" s="263"/>
      <c r="D1518" s="231" t="s">
        <v>152</v>
      </c>
      <c r="E1518" s="264" t="s">
        <v>30</v>
      </c>
      <c r="F1518" s="265" t="s">
        <v>187</v>
      </c>
      <c r="G1518" s="263"/>
      <c r="H1518" s="266">
        <v>10.800000000000001</v>
      </c>
      <c r="I1518" s="267"/>
      <c r="J1518" s="263"/>
      <c r="K1518" s="263"/>
      <c r="L1518" s="268"/>
      <c r="M1518" s="269"/>
      <c r="N1518" s="270"/>
      <c r="O1518" s="270"/>
      <c r="P1518" s="270"/>
      <c r="Q1518" s="270"/>
      <c r="R1518" s="270"/>
      <c r="S1518" s="270"/>
      <c r="T1518" s="271"/>
      <c r="AT1518" s="272" t="s">
        <v>152</v>
      </c>
      <c r="AU1518" s="272" t="s">
        <v>84</v>
      </c>
      <c r="AV1518" s="14" t="s">
        <v>150</v>
      </c>
      <c r="AW1518" s="14" t="s">
        <v>37</v>
      </c>
      <c r="AX1518" s="14" t="s">
        <v>82</v>
      </c>
      <c r="AY1518" s="272" t="s">
        <v>143</v>
      </c>
    </row>
    <row r="1519" s="1" customFormat="1" ht="25.5" customHeight="1">
      <c r="B1519" s="46"/>
      <c r="C1519" s="217" t="s">
        <v>1921</v>
      </c>
      <c r="D1519" s="217" t="s">
        <v>145</v>
      </c>
      <c r="E1519" s="218" t="s">
        <v>1922</v>
      </c>
      <c r="F1519" s="219" t="s">
        <v>1923</v>
      </c>
      <c r="G1519" s="220" t="s">
        <v>226</v>
      </c>
      <c r="H1519" s="221">
        <v>40</v>
      </c>
      <c r="I1519" s="222"/>
      <c r="J1519" s="223">
        <f>ROUND(I1519*H1519,2)</f>
        <v>0</v>
      </c>
      <c r="K1519" s="219" t="s">
        <v>149</v>
      </c>
      <c r="L1519" s="72"/>
      <c r="M1519" s="224" t="s">
        <v>30</v>
      </c>
      <c r="N1519" s="225" t="s">
        <v>45</v>
      </c>
      <c r="O1519" s="47"/>
      <c r="P1519" s="226">
        <f>O1519*H1519</f>
        <v>0</v>
      </c>
      <c r="Q1519" s="226">
        <v>0.0046800000000000001</v>
      </c>
      <c r="R1519" s="226">
        <f>Q1519*H1519</f>
        <v>0.18720000000000001</v>
      </c>
      <c r="S1519" s="226">
        <v>0</v>
      </c>
      <c r="T1519" s="227">
        <f>S1519*H1519</f>
        <v>0</v>
      </c>
      <c r="AR1519" s="24" t="s">
        <v>251</v>
      </c>
      <c r="AT1519" s="24" t="s">
        <v>145</v>
      </c>
      <c r="AU1519" s="24" t="s">
        <v>84</v>
      </c>
      <c r="AY1519" s="24" t="s">
        <v>143</v>
      </c>
      <c r="BE1519" s="228">
        <f>IF(N1519="základní",J1519,0)</f>
        <v>0</v>
      </c>
      <c r="BF1519" s="228">
        <f>IF(N1519="snížená",J1519,0)</f>
        <v>0</v>
      </c>
      <c r="BG1519" s="228">
        <f>IF(N1519="zákl. přenesená",J1519,0)</f>
        <v>0</v>
      </c>
      <c r="BH1519" s="228">
        <f>IF(N1519="sníž. přenesená",J1519,0)</f>
        <v>0</v>
      </c>
      <c r="BI1519" s="228">
        <f>IF(N1519="nulová",J1519,0)</f>
        <v>0</v>
      </c>
      <c r="BJ1519" s="24" t="s">
        <v>82</v>
      </c>
      <c r="BK1519" s="228">
        <f>ROUND(I1519*H1519,2)</f>
        <v>0</v>
      </c>
      <c r="BL1519" s="24" t="s">
        <v>251</v>
      </c>
      <c r="BM1519" s="24" t="s">
        <v>1924</v>
      </c>
    </row>
    <row r="1520" s="11" customFormat="1">
      <c r="B1520" s="229"/>
      <c r="C1520" s="230"/>
      <c r="D1520" s="231" t="s">
        <v>152</v>
      </c>
      <c r="E1520" s="232" t="s">
        <v>30</v>
      </c>
      <c r="F1520" s="233" t="s">
        <v>1917</v>
      </c>
      <c r="G1520" s="230"/>
      <c r="H1520" s="232" t="s">
        <v>30</v>
      </c>
      <c r="I1520" s="234"/>
      <c r="J1520" s="230"/>
      <c r="K1520" s="230"/>
      <c r="L1520" s="235"/>
      <c r="M1520" s="236"/>
      <c r="N1520" s="237"/>
      <c r="O1520" s="237"/>
      <c r="P1520" s="237"/>
      <c r="Q1520" s="237"/>
      <c r="R1520" s="237"/>
      <c r="S1520" s="237"/>
      <c r="T1520" s="238"/>
      <c r="AT1520" s="239" t="s">
        <v>152</v>
      </c>
      <c r="AU1520" s="239" t="s">
        <v>84</v>
      </c>
      <c r="AV1520" s="11" t="s">
        <v>82</v>
      </c>
      <c r="AW1520" s="11" t="s">
        <v>37</v>
      </c>
      <c r="AX1520" s="11" t="s">
        <v>74</v>
      </c>
      <c r="AY1520" s="239" t="s">
        <v>143</v>
      </c>
    </row>
    <row r="1521" s="12" customFormat="1">
      <c r="B1521" s="240"/>
      <c r="C1521" s="241"/>
      <c r="D1521" s="231" t="s">
        <v>152</v>
      </c>
      <c r="E1521" s="242" t="s">
        <v>30</v>
      </c>
      <c r="F1521" s="243" t="s">
        <v>551</v>
      </c>
      <c r="G1521" s="241"/>
      <c r="H1521" s="244">
        <v>20</v>
      </c>
      <c r="I1521" s="245"/>
      <c r="J1521" s="241"/>
      <c r="K1521" s="241"/>
      <c r="L1521" s="246"/>
      <c r="M1521" s="247"/>
      <c r="N1521" s="248"/>
      <c r="O1521" s="248"/>
      <c r="P1521" s="248"/>
      <c r="Q1521" s="248"/>
      <c r="R1521" s="248"/>
      <c r="S1521" s="248"/>
      <c r="T1521" s="249"/>
      <c r="AT1521" s="250" t="s">
        <v>152</v>
      </c>
      <c r="AU1521" s="250" t="s">
        <v>84</v>
      </c>
      <c r="AV1521" s="12" t="s">
        <v>84</v>
      </c>
      <c r="AW1521" s="12" t="s">
        <v>37</v>
      </c>
      <c r="AX1521" s="12" t="s">
        <v>74</v>
      </c>
      <c r="AY1521" s="250" t="s">
        <v>143</v>
      </c>
    </row>
    <row r="1522" s="11" customFormat="1">
      <c r="B1522" s="229"/>
      <c r="C1522" s="230"/>
      <c r="D1522" s="231" t="s">
        <v>152</v>
      </c>
      <c r="E1522" s="232" t="s">
        <v>30</v>
      </c>
      <c r="F1522" s="233" t="s">
        <v>1919</v>
      </c>
      <c r="G1522" s="230"/>
      <c r="H1522" s="232" t="s">
        <v>30</v>
      </c>
      <c r="I1522" s="234"/>
      <c r="J1522" s="230"/>
      <c r="K1522" s="230"/>
      <c r="L1522" s="235"/>
      <c r="M1522" s="236"/>
      <c r="N1522" s="237"/>
      <c r="O1522" s="237"/>
      <c r="P1522" s="237"/>
      <c r="Q1522" s="237"/>
      <c r="R1522" s="237"/>
      <c r="S1522" s="237"/>
      <c r="T1522" s="238"/>
      <c r="AT1522" s="239" t="s">
        <v>152</v>
      </c>
      <c r="AU1522" s="239" t="s">
        <v>84</v>
      </c>
      <c r="AV1522" s="11" t="s">
        <v>82</v>
      </c>
      <c r="AW1522" s="11" t="s">
        <v>37</v>
      </c>
      <c r="AX1522" s="11" t="s">
        <v>74</v>
      </c>
      <c r="AY1522" s="239" t="s">
        <v>143</v>
      </c>
    </row>
    <row r="1523" s="12" customFormat="1">
      <c r="B1523" s="240"/>
      <c r="C1523" s="241"/>
      <c r="D1523" s="231" t="s">
        <v>152</v>
      </c>
      <c r="E1523" s="242" t="s">
        <v>30</v>
      </c>
      <c r="F1523" s="243" t="s">
        <v>551</v>
      </c>
      <c r="G1523" s="241"/>
      <c r="H1523" s="244">
        <v>20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AT1523" s="250" t="s">
        <v>152</v>
      </c>
      <c r="AU1523" s="250" t="s">
        <v>84</v>
      </c>
      <c r="AV1523" s="12" t="s">
        <v>84</v>
      </c>
      <c r="AW1523" s="12" t="s">
        <v>37</v>
      </c>
      <c r="AX1523" s="12" t="s">
        <v>74</v>
      </c>
      <c r="AY1523" s="250" t="s">
        <v>143</v>
      </c>
    </row>
    <row r="1524" s="14" customFormat="1">
      <c r="B1524" s="262"/>
      <c r="C1524" s="263"/>
      <c r="D1524" s="231" t="s">
        <v>152</v>
      </c>
      <c r="E1524" s="264" t="s">
        <v>30</v>
      </c>
      <c r="F1524" s="265" t="s">
        <v>187</v>
      </c>
      <c r="G1524" s="263"/>
      <c r="H1524" s="266">
        <v>40</v>
      </c>
      <c r="I1524" s="267"/>
      <c r="J1524" s="263"/>
      <c r="K1524" s="263"/>
      <c r="L1524" s="268"/>
      <c r="M1524" s="269"/>
      <c r="N1524" s="270"/>
      <c r="O1524" s="270"/>
      <c r="P1524" s="270"/>
      <c r="Q1524" s="270"/>
      <c r="R1524" s="270"/>
      <c r="S1524" s="270"/>
      <c r="T1524" s="271"/>
      <c r="AT1524" s="272" t="s">
        <v>152</v>
      </c>
      <c r="AU1524" s="272" t="s">
        <v>84</v>
      </c>
      <c r="AV1524" s="14" t="s">
        <v>150</v>
      </c>
      <c r="AW1524" s="14" t="s">
        <v>37</v>
      </c>
      <c r="AX1524" s="14" t="s">
        <v>82</v>
      </c>
      <c r="AY1524" s="272" t="s">
        <v>143</v>
      </c>
    </row>
    <row r="1525" s="1" customFormat="1" ht="25.5" customHeight="1">
      <c r="B1525" s="46"/>
      <c r="C1525" s="273" t="s">
        <v>1925</v>
      </c>
      <c r="D1525" s="273" t="s">
        <v>195</v>
      </c>
      <c r="E1525" s="274" t="s">
        <v>1926</v>
      </c>
      <c r="F1525" s="275" t="s">
        <v>1927</v>
      </c>
      <c r="G1525" s="276" t="s">
        <v>226</v>
      </c>
      <c r="H1525" s="277">
        <v>40</v>
      </c>
      <c r="I1525" s="278"/>
      <c r="J1525" s="279">
        <f>ROUND(I1525*H1525,2)</f>
        <v>0</v>
      </c>
      <c r="K1525" s="275" t="s">
        <v>30</v>
      </c>
      <c r="L1525" s="280"/>
      <c r="M1525" s="281" t="s">
        <v>30</v>
      </c>
      <c r="N1525" s="282" t="s">
        <v>45</v>
      </c>
      <c r="O1525" s="47"/>
      <c r="P1525" s="226">
        <f>O1525*H1525</f>
        <v>0</v>
      </c>
      <c r="Q1525" s="226">
        <v>0.001</v>
      </c>
      <c r="R1525" s="226">
        <f>Q1525*H1525</f>
        <v>0.040000000000000001</v>
      </c>
      <c r="S1525" s="226">
        <v>0</v>
      </c>
      <c r="T1525" s="227">
        <f>S1525*H1525</f>
        <v>0</v>
      </c>
      <c r="AR1525" s="24" t="s">
        <v>363</v>
      </c>
      <c r="AT1525" s="24" t="s">
        <v>195</v>
      </c>
      <c r="AU1525" s="24" t="s">
        <v>84</v>
      </c>
      <c r="AY1525" s="24" t="s">
        <v>143</v>
      </c>
      <c r="BE1525" s="228">
        <f>IF(N1525="základní",J1525,0)</f>
        <v>0</v>
      </c>
      <c r="BF1525" s="228">
        <f>IF(N1525="snížená",J1525,0)</f>
        <v>0</v>
      </c>
      <c r="BG1525" s="228">
        <f>IF(N1525="zákl. přenesená",J1525,0)</f>
        <v>0</v>
      </c>
      <c r="BH1525" s="228">
        <f>IF(N1525="sníž. přenesená",J1525,0)</f>
        <v>0</v>
      </c>
      <c r="BI1525" s="228">
        <f>IF(N1525="nulová",J1525,0)</f>
        <v>0</v>
      </c>
      <c r="BJ1525" s="24" t="s">
        <v>82</v>
      </c>
      <c r="BK1525" s="228">
        <f>ROUND(I1525*H1525,2)</f>
        <v>0</v>
      </c>
      <c r="BL1525" s="24" t="s">
        <v>251</v>
      </c>
      <c r="BM1525" s="24" t="s">
        <v>1928</v>
      </c>
    </row>
    <row r="1526" s="11" customFormat="1">
      <c r="B1526" s="229"/>
      <c r="C1526" s="230"/>
      <c r="D1526" s="231" t="s">
        <v>152</v>
      </c>
      <c r="E1526" s="232" t="s">
        <v>30</v>
      </c>
      <c r="F1526" s="233" t="s">
        <v>1929</v>
      </c>
      <c r="G1526" s="230"/>
      <c r="H1526" s="232" t="s">
        <v>30</v>
      </c>
      <c r="I1526" s="234"/>
      <c r="J1526" s="230"/>
      <c r="K1526" s="230"/>
      <c r="L1526" s="235"/>
      <c r="M1526" s="236"/>
      <c r="N1526" s="237"/>
      <c r="O1526" s="237"/>
      <c r="P1526" s="237"/>
      <c r="Q1526" s="237"/>
      <c r="R1526" s="237"/>
      <c r="S1526" s="237"/>
      <c r="T1526" s="238"/>
      <c r="AT1526" s="239" t="s">
        <v>152</v>
      </c>
      <c r="AU1526" s="239" t="s">
        <v>84</v>
      </c>
      <c r="AV1526" s="11" t="s">
        <v>82</v>
      </c>
      <c r="AW1526" s="11" t="s">
        <v>37</v>
      </c>
      <c r="AX1526" s="11" t="s">
        <v>74</v>
      </c>
      <c r="AY1526" s="239" t="s">
        <v>143</v>
      </c>
    </row>
    <row r="1527" s="12" customFormat="1">
      <c r="B1527" s="240"/>
      <c r="C1527" s="241"/>
      <c r="D1527" s="231" t="s">
        <v>152</v>
      </c>
      <c r="E1527" s="242" t="s">
        <v>30</v>
      </c>
      <c r="F1527" s="243" t="s">
        <v>336</v>
      </c>
      <c r="G1527" s="241"/>
      <c r="H1527" s="244">
        <v>40</v>
      </c>
      <c r="I1527" s="245"/>
      <c r="J1527" s="241"/>
      <c r="K1527" s="241"/>
      <c r="L1527" s="246"/>
      <c r="M1527" s="247"/>
      <c r="N1527" s="248"/>
      <c r="O1527" s="248"/>
      <c r="P1527" s="248"/>
      <c r="Q1527" s="248"/>
      <c r="R1527" s="248"/>
      <c r="S1527" s="248"/>
      <c r="T1527" s="249"/>
      <c r="AT1527" s="250" t="s">
        <v>152</v>
      </c>
      <c r="AU1527" s="250" t="s">
        <v>84</v>
      </c>
      <c r="AV1527" s="12" t="s">
        <v>84</v>
      </c>
      <c r="AW1527" s="12" t="s">
        <v>37</v>
      </c>
      <c r="AX1527" s="12" t="s">
        <v>82</v>
      </c>
      <c r="AY1527" s="250" t="s">
        <v>143</v>
      </c>
    </row>
    <row r="1528" s="1" customFormat="1" ht="38.25" customHeight="1">
      <c r="B1528" s="46"/>
      <c r="C1528" s="217" t="s">
        <v>1930</v>
      </c>
      <c r="D1528" s="217" t="s">
        <v>145</v>
      </c>
      <c r="E1528" s="218" t="s">
        <v>1931</v>
      </c>
      <c r="F1528" s="219" t="s">
        <v>1932</v>
      </c>
      <c r="G1528" s="220" t="s">
        <v>198</v>
      </c>
      <c r="H1528" s="221">
        <v>2.387</v>
      </c>
      <c r="I1528" s="222"/>
      <c r="J1528" s="223">
        <f>ROUND(I1528*H1528,2)</f>
        <v>0</v>
      </c>
      <c r="K1528" s="219" t="s">
        <v>149</v>
      </c>
      <c r="L1528" s="72"/>
      <c r="M1528" s="224" t="s">
        <v>30</v>
      </c>
      <c r="N1528" s="225" t="s">
        <v>45</v>
      </c>
      <c r="O1528" s="47"/>
      <c r="P1528" s="226">
        <f>O1528*H1528</f>
        <v>0</v>
      </c>
      <c r="Q1528" s="226">
        <v>0</v>
      </c>
      <c r="R1528" s="226">
        <f>Q1528*H1528</f>
        <v>0</v>
      </c>
      <c r="S1528" s="226">
        <v>0</v>
      </c>
      <c r="T1528" s="227">
        <f>S1528*H1528</f>
        <v>0</v>
      </c>
      <c r="AR1528" s="24" t="s">
        <v>251</v>
      </c>
      <c r="AT1528" s="24" t="s">
        <v>145</v>
      </c>
      <c r="AU1528" s="24" t="s">
        <v>84</v>
      </c>
      <c r="AY1528" s="24" t="s">
        <v>143</v>
      </c>
      <c r="BE1528" s="228">
        <f>IF(N1528="základní",J1528,0)</f>
        <v>0</v>
      </c>
      <c r="BF1528" s="228">
        <f>IF(N1528="snížená",J1528,0)</f>
        <v>0</v>
      </c>
      <c r="BG1528" s="228">
        <f>IF(N1528="zákl. přenesená",J1528,0)</f>
        <v>0</v>
      </c>
      <c r="BH1528" s="228">
        <f>IF(N1528="sníž. přenesená",J1528,0)</f>
        <v>0</v>
      </c>
      <c r="BI1528" s="228">
        <f>IF(N1528="nulová",J1528,0)</f>
        <v>0</v>
      </c>
      <c r="BJ1528" s="24" t="s">
        <v>82</v>
      </c>
      <c r="BK1528" s="228">
        <f>ROUND(I1528*H1528,2)</f>
        <v>0</v>
      </c>
      <c r="BL1528" s="24" t="s">
        <v>251</v>
      </c>
      <c r="BM1528" s="24" t="s">
        <v>1933</v>
      </c>
    </row>
    <row r="1529" s="10" customFormat="1" ht="29.88" customHeight="1">
      <c r="B1529" s="201"/>
      <c r="C1529" s="202"/>
      <c r="D1529" s="203" t="s">
        <v>73</v>
      </c>
      <c r="E1529" s="215" t="s">
        <v>1934</v>
      </c>
      <c r="F1529" s="215" t="s">
        <v>1935</v>
      </c>
      <c r="G1529" s="202"/>
      <c r="H1529" s="202"/>
      <c r="I1529" s="205"/>
      <c r="J1529" s="216">
        <f>BK1529</f>
        <v>0</v>
      </c>
      <c r="K1529" s="202"/>
      <c r="L1529" s="207"/>
      <c r="M1529" s="208"/>
      <c r="N1529" s="209"/>
      <c r="O1529" s="209"/>
      <c r="P1529" s="210">
        <f>SUM(P1530:P1563)</f>
        <v>0</v>
      </c>
      <c r="Q1529" s="209"/>
      <c r="R1529" s="210">
        <f>SUM(R1530:R1563)</f>
        <v>0.0654</v>
      </c>
      <c r="S1529" s="209"/>
      <c r="T1529" s="211">
        <f>SUM(T1530:T1563)</f>
        <v>0</v>
      </c>
      <c r="AR1529" s="212" t="s">
        <v>84</v>
      </c>
      <c r="AT1529" s="213" t="s">
        <v>73</v>
      </c>
      <c r="AU1529" s="213" t="s">
        <v>82</v>
      </c>
      <c r="AY1529" s="212" t="s">
        <v>143</v>
      </c>
      <c r="BK1529" s="214">
        <f>SUM(BK1530:BK1563)</f>
        <v>0</v>
      </c>
    </row>
    <row r="1530" s="1" customFormat="1" ht="25.5" customHeight="1">
      <c r="B1530" s="46"/>
      <c r="C1530" s="217" t="s">
        <v>1936</v>
      </c>
      <c r="D1530" s="217" t="s">
        <v>145</v>
      </c>
      <c r="E1530" s="218" t="s">
        <v>1937</v>
      </c>
      <c r="F1530" s="219" t="s">
        <v>1938</v>
      </c>
      <c r="G1530" s="220" t="s">
        <v>321</v>
      </c>
      <c r="H1530" s="221">
        <v>10</v>
      </c>
      <c r="I1530" s="222"/>
      <c r="J1530" s="223">
        <f>ROUND(I1530*H1530,2)</f>
        <v>0</v>
      </c>
      <c r="K1530" s="219" t="s">
        <v>149</v>
      </c>
      <c r="L1530" s="72"/>
      <c r="M1530" s="224" t="s">
        <v>30</v>
      </c>
      <c r="N1530" s="225" t="s">
        <v>45</v>
      </c>
      <c r="O1530" s="47"/>
      <c r="P1530" s="226">
        <f>O1530*H1530</f>
        <v>0</v>
      </c>
      <c r="Q1530" s="226">
        <v>0</v>
      </c>
      <c r="R1530" s="226">
        <f>Q1530*H1530</f>
        <v>0</v>
      </c>
      <c r="S1530" s="226">
        <v>0</v>
      </c>
      <c r="T1530" s="227">
        <f>S1530*H1530</f>
        <v>0</v>
      </c>
      <c r="AR1530" s="24" t="s">
        <v>150</v>
      </c>
      <c r="AT1530" s="24" t="s">
        <v>145</v>
      </c>
      <c r="AU1530" s="24" t="s">
        <v>84</v>
      </c>
      <c r="AY1530" s="24" t="s">
        <v>143</v>
      </c>
      <c r="BE1530" s="228">
        <f>IF(N1530="základní",J1530,0)</f>
        <v>0</v>
      </c>
      <c r="BF1530" s="228">
        <f>IF(N1530="snížená",J1530,0)</f>
        <v>0</v>
      </c>
      <c r="BG1530" s="228">
        <f>IF(N1530="zákl. přenesená",J1530,0)</f>
        <v>0</v>
      </c>
      <c r="BH1530" s="228">
        <f>IF(N1530="sníž. přenesená",J1530,0)</f>
        <v>0</v>
      </c>
      <c r="BI1530" s="228">
        <f>IF(N1530="nulová",J1530,0)</f>
        <v>0</v>
      </c>
      <c r="BJ1530" s="24" t="s">
        <v>82</v>
      </c>
      <c r="BK1530" s="228">
        <f>ROUND(I1530*H1530,2)</f>
        <v>0</v>
      </c>
      <c r="BL1530" s="24" t="s">
        <v>150</v>
      </c>
      <c r="BM1530" s="24" t="s">
        <v>1939</v>
      </c>
    </row>
    <row r="1531" s="11" customFormat="1">
      <c r="B1531" s="229"/>
      <c r="C1531" s="230"/>
      <c r="D1531" s="231" t="s">
        <v>152</v>
      </c>
      <c r="E1531" s="232" t="s">
        <v>30</v>
      </c>
      <c r="F1531" s="233" t="s">
        <v>1352</v>
      </c>
      <c r="G1531" s="230"/>
      <c r="H1531" s="232" t="s">
        <v>30</v>
      </c>
      <c r="I1531" s="234"/>
      <c r="J1531" s="230"/>
      <c r="K1531" s="230"/>
      <c r="L1531" s="235"/>
      <c r="M1531" s="236"/>
      <c r="N1531" s="237"/>
      <c r="O1531" s="237"/>
      <c r="P1531" s="237"/>
      <c r="Q1531" s="237"/>
      <c r="R1531" s="237"/>
      <c r="S1531" s="237"/>
      <c r="T1531" s="238"/>
      <c r="AT1531" s="239" t="s">
        <v>152</v>
      </c>
      <c r="AU1531" s="239" t="s">
        <v>84</v>
      </c>
      <c r="AV1531" s="11" t="s">
        <v>82</v>
      </c>
      <c r="AW1531" s="11" t="s">
        <v>37</v>
      </c>
      <c r="AX1531" s="11" t="s">
        <v>74</v>
      </c>
      <c r="AY1531" s="239" t="s">
        <v>143</v>
      </c>
    </row>
    <row r="1532" s="12" customFormat="1">
      <c r="B1532" s="240"/>
      <c r="C1532" s="241"/>
      <c r="D1532" s="231" t="s">
        <v>152</v>
      </c>
      <c r="E1532" s="242" t="s">
        <v>30</v>
      </c>
      <c r="F1532" s="243" t="s">
        <v>214</v>
      </c>
      <c r="G1532" s="241"/>
      <c r="H1532" s="244">
        <v>9</v>
      </c>
      <c r="I1532" s="245"/>
      <c r="J1532" s="241"/>
      <c r="K1532" s="241"/>
      <c r="L1532" s="246"/>
      <c r="M1532" s="247"/>
      <c r="N1532" s="248"/>
      <c r="O1532" s="248"/>
      <c r="P1532" s="248"/>
      <c r="Q1532" s="248"/>
      <c r="R1532" s="248"/>
      <c r="S1532" s="248"/>
      <c r="T1532" s="249"/>
      <c r="AT1532" s="250" t="s">
        <v>152</v>
      </c>
      <c r="AU1532" s="250" t="s">
        <v>84</v>
      </c>
      <c r="AV1532" s="12" t="s">
        <v>84</v>
      </c>
      <c r="AW1532" s="12" t="s">
        <v>37</v>
      </c>
      <c r="AX1532" s="12" t="s">
        <v>74</v>
      </c>
      <c r="AY1532" s="250" t="s">
        <v>143</v>
      </c>
    </row>
    <row r="1533" s="11" customFormat="1">
      <c r="B1533" s="229"/>
      <c r="C1533" s="230"/>
      <c r="D1533" s="231" t="s">
        <v>152</v>
      </c>
      <c r="E1533" s="232" t="s">
        <v>30</v>
      </c>
      <c r="F1533" s="233" t="s">
        <v>1353</v>
      </c>
      <c r="G1533" s="230"/>
      <c r="H1533" s="232" t="s">
        <v>30</v>
      </c>
      <c r="I1533" s="234"/>
      <c r="J1533" s="230"/>
      <c r="K1533" s="230"/>
      <c r="L1533" s="235"/>
      <c r="M1533" s="236"/>
      <c r="N1533" s="237"/>
      <c r="O1533" s="237"/>
      <c r="P1533" s="237"/>
      <c r="Q1533" s="237"/>
      <c r="R1533" s="237"/>
      <c r="S1533" s="237"/>
      <c r="T1533" s="238"/>
      <c r="AT1533" s="239" t="s">
        <v>152</v>
      </c>
      <c r="AU1533" s="239" t="s">
        <v>84</v>
      </c>
      <c r="AV1533" s="11" t="s">
        <v>82</v>
      </c>
      <c r="AW1533" s="11" t="s">
        <v>37</v>
      </c>
      <c r="AX1533" s="11" t="s">
        <v>74</v>
      </c>
      <c r="AY1533" s="239" t="s">
        <v>143</v>
      </c>
    </row>
    <row r="1534" s="12" customFormat="1">
      <c r="B1534" s="240"/>
      <c r="C1534" s="241"/>
      <c r="D1534" s="231" t="s">
        <v>152</v>
      </c>
      <c r="E1534" s="242" t="s">
        <v>30</v>
      </c>
      <c r="F1534" s="243" t="s">
        <v>82</v>
      </c>
      <c r="G1534" s="241"/>
      <c r="H1534" s="244">
        <v>1</v>
      </c>
      <c r="I1534" s="245"/>
      <c r="J1534" s="241"/>
      <c r="K1534" s="241"/>
      <c r="L1534" s="246"/>
      <c r="M1534" s="247"/>
      <c r="N1534" s="248"/>
      <c r="O1534" s="248"/>
      <c r="P1534" s="248"/>
      <c r="Q1534" s="248"/>
      <c r="R1534" s="248"/>
      <c r="S1534" s="248"/>
      <c r="T1534" s="249"/>
      <c r="AT1534" s="250" t="s">
        <v>152</v>
      </c>
      <c r="AU1534" s="250" t="s">
        <v>84</v>
      </c>
      <c r="AV1534" s="12" t="s">
        <v>84</v>
      </c>
      <c r="AW1534" s="12" t="s">
        <v>37</v>
      </c>
      <c r="AX1534" s="12" t="s">
        <v>74</v>
      </c>
      <c r="AY1534" s="250" t="s">
        <v>143</v>
      </c>
    </row>
    <row r="1535" s="14" customFormat="1">
      <c r="B1535" s="262"/>
      <c r="C1535" s="263"/>
      <c r="D1535" s="231" t="s">
        <v>152</v>
      </c>
      <c r="E1535" s="264" t="s">
        <v>30</v>
      </c>
      <c r="F1535" s="265" t="s">
        <v>187</v>
      </c>
      <c r="G1535" s="263"/>
      <c r="H1535" s="266">
        <v>10</v>
      </c>
      <c r="I1535" s="267"/>
      <c r="J1535" s="263"/>
      <c r="K1535" s="263"/>
      <c r="L1535" s="268"/>
      <c r="M1535" s="269"/>
      <c r="N1535" s="270"/>
      <c r="O1535" s="270"/>
      <c r="P1535" s="270"/>
      <c r="Q1535" s="270"/>
      <c r="R1535" s="270"/>
      <c r="S1535" s="270"/>
      <c r="T1535" s="271"/>
      <c r="AT1535" s="272" t="s">
        <v>152</v>
      </c>
      <c r="AU1535" s="272" t="s">
        <v>84</v>
      </c>
      <c r="AV1535" s="14" t="s">
        <v>150</v>
      </c>
      <c r="AW1535" s="14" t="s">
        <v>37</v>
      </c>
      <c r="AX1535" s="14" t="s">
        <v>82</v>
      </c>
      <c r="AY1535" s="272" t="s">
        <v>143</v>
      </c>
    </row>
    <row r="1536" s="1" customFormat="1" ht="38.25" customHeight="1">
      <c r="B1536" s="46"/>
      <c r="C1536" s="273" t="s">
        <v>1940</v>
      </c>
      <c r="D1536" s="273" t="s">
        <v>195</v>
      </c>
      <c r="E1536" s="274" t="s">
        <v>1941</v>
      </c>
      <c r="F1536" s="275" t="s">
        <v>1942</v>
      </c>
      <c r="G1536" s="276" t="s">
        <v>321</v>
      </c>
      <c r="H1536" s="277">
        <v>9</v>
      </c>
      <c r="I1536" s="278"/>
      <c r="J1536" s="279">
        <f>ROUND(I1536*H1536,2)</f>
        <v>0</v>
      </c>
      <c r="K1536" s="275" t="s">
        <v>30</v>
      </c>
      <c r="L1536" s="280"/>
      <c r="M1536" s="281" t="s">
        <v>30</v>
      </c>
      <c r="N1536" s="282" t="s">
        <v>45</v>
      </c>
      <c r="O1536" s="47"/>
      <c r="P1536" s="226">
        <f>O1536*H1536</f>
        <v>0</v>
      </c>
      <c r="Q1536" s="226">
        <v>0.0014</v>
      </c>
      <c r="R1536" s="226">
        <f>Q1536*H1536</f>
        <v>0.0126</v>
      </c>
      <c r="S1536" s="226">
        <v>0</v>
      </c>
      <c r="T1536" s="227">
        <f>S1536*H1536</f>
        <v>0</v>
      </c>
      <c r="AR1536" s="24" t="s">
        <v>199</v>
      </c>
      <c r="AT1536" s="24" t="s">
        <v>195</v>
      </c>
      <c r="AU1536" s="24" t="s">
        <v>84</v>
      </c>
      <c r="AY1536" s="24" t="s">
        <v>143</v>
      </c>
      <c r="BE1536" s="228">
        <f>IF(N1536="základní",J1536,0)</f>
        <v>0</v>
      </c>
      <c r="BF1536" s="228">
        <f>IF(N1536="snížená",J1536,0)</f>
        <v>0</v>
      </c>
      <c r="BG1536" s="228">
        <f>IF(N1536="zákl. přenesená",J1536,0)</f>
        <v>0</v>
      </c>
      <c r="BH1536" s="228">
        <f>IF(N1536="sníž. přenesená",J1536,0)</f>
        <v>0</v>
      </c>
      <c r="BI1536" s="228">
        <f>IF(N1536="nulová",J1536,0)</f>
        <v>0</v>
      </c>
      <c r="BJ1536" s="24" t="s">
        <v>82</v>
      </c>
      <c r="BK1536" s="228">
        <f>ROUND(I1536*H1536,2)</f>
        <v>0</v>
      </c>
      <c r="BL1536" s="24" t="s">
        <v>150</v>
      </c>
      <c r="BM1536" s="24" t="s">
        <v>1943</v>
      </c>
    </row>
    <row r="1537" s="11" customFormat="1">
      <c r="B1537" s="229"/>
      <c r="C1537" s="230"/>
      <c r="D1537" s="231" t="s">
        <v>152</v>
      </c>
      <c r="E1537" s="232" t="s">
        <v>30</v>
      </c>
      <c r="F1537" s="233" t="s">
        <v>1944</v>
      </c>
      <c r="G1537" s="230"/>
      <c r="H1537" s="232" t="s">
        <v>30</v>
      </c>
      <c r="I1537" s="234"/>
      <c r="J1537" s="230"/>
      <c r="K1537" s="230"/>
      <c r="L1537" s="235"/>
      <c r="M1537" s="236"/>
      <c r="N1537" s="237"/>
      <c r="O1537" s="237"/>
      <c r="P1537" s="237"/>
      <c r="Q1537" s="237"/>
      <c r="R1537" s="237"/>
      <c r="S1537" s="237"/>
      <c r="T1537" s="238"/>
      <c r="AT1537" s="239" t="s">
        <v>152</v>
      </c>
      <c r="AU1537" s="239" t="s">
        <v>84</v>
      </c>
      <c r="AV1537" s="11" t="s">
        <v>82</v>
      </c>
      <c r="AW1537" s="11" t="s">
        <v>37</v>
      </c>
      <c r="AX1537" s="11" t="s">
        <v>74</v>
      </c>
      <c r="AY1537" s="239" t="s">
        <v>143</v>
      </c>
    </row>
    <row r="1538" s="12" customFormat="1">
      <c r="B1538" s="240"/>
      <c r="C1538" s="241"/>
      <c r="D1538" s="231" t="s">
        <v>152</v>
      </c>
      <c r="E1538" s="242" t="s">
        <v>30</v>
      </c>
      <c r="F1538" s="243" t="s">
        <v>214</v>
      </c>
      <c r="G1538" s="241"/>
      <c r="H1538" s="244">
        <v>9</v>
      </c>
      <c r="I1538" s="245"/>
      <c r="J1538" s="241"/>
      <c r="K1538" s="241"/>
      <c r="L1538" s="246"/>
      <c r="M1538" s="247"/>
      <c r="N1538" s="248"/>
      <c r="O1538" s="248"/>
      <c r="P1538" s="248"/>
      <c r="Q1538" s="248"/>
      <c r="R1538" s="248"/>
      <c r="S1538" s="248"/>
      <c r="T1538" s="249"/>
      <c r="AT1538" s="250" t="s">
        <v>152</v>
      </c>
      <c r="AU1538" s="250" t="s">
        <v>84</v>
      </c>
      <c r="AV1538" s="12" t="s">
        <v>84</v>
      </c>
      <c r="AW1538" s="12" t="s">
        <v>37</v>
      </c>
      <c r="AX1538" s="12" t="s">
        <v>82</v>
      </c>
      <c r="AY1538" s="250" t="s">
        <v>143</v>
      </c>
    </row>
    <row r="1539" s="1" customFormat="1" ht="38.25" customHeight="1">
      <c r="B1539" s="46"/>
      <c r="C1539" s="273" t="s">
        <v>1945</v>
      </c>
      <c r="D1539" s="273" t="s">
        <v>195</v>
      </c>
      <c r="E1539" s="274" t="s">
        <v>1946</v>
      </c>
      <c r="F1539" s="275" t="s">
        <v>1947</v>
      </c>
      <c r="G1539" s="276" t="s">
        <v>321</v>
      </c>
      <c r="H1539" s="277">
        <v>1</v>
      </c>
      <c r="I1539" s="278"/>
      <c r="J1539" s="279">
        <f>ROUND(I1539*H1539,2)</f>
        <v>0</v>
      </c>
      <c r="K1539" s="275" t="s">
        <v>30</v>
      </c>
      <c r="L1539" s="280"/>
      <c r="M1539" s="281" t="s">
        <v>30</v>
      </c>
      <c r="N1539" s="282" t="s">
        <v>45</v>
      </c>
      <c r="O1539" s="47"/>
      <c r="P1539" s="226">
        <f>O1539*H1539</f>
        <v>0</v>
      </c>
      <c r="Q1539" s="226">
        <v>0.0014</v>
      </c>
      <c r="R1539" s="226">
        <f>Q1539*H1539</f>
        <v>0.0014</v>
      </c>
      <c r="S1539" s="226">
        <v>0</v>
      </c>
      <c r="T1539" s="227">
        <f>S1539*H1539</f>
        <v>0</v>
      </c>
      <c r="AR1539" s="24" t="s">
        <v>199</v>
      </c>
      <c r="AT1539" s="24" t="s">
        <v>195</v>
      </c>
      <c r="AU1539" s="24" t="s">
        <v>84</v>
      </c>
      <c r="AY1539" s="24" t="s">
        <v>143</v>
      </c>
      <c r="BE1539" s="228">
        <f>IF(N1539="základní",J1539,0)</f>
        <v>0</v>
      </c>
      <c r="BF1539" s="228">
        <f>IF(N1539="snížená",J1539,0)</f>
        <v>0</v>
      </c>
      <c r="BG1539" s="228">
        <f>IF(N1539="zákl. přenesená",J1539,0)</f>
        <v>0</v>
      </c>
      <c r="BH1539" s="228">
        <f>IF(N1539="sníž. přenesená",J1539,0)</f>
        <v>0</v>
      </c>
      <c r="BI1539" s="228">
        <f>IF(N1539="nulová",J1539,0)</f>
        <v>0</v>
      </c>
      <c r="BJ1539" s="24" t="s">
        <v>82</v>
      </c>
      <c r="BK1539" s="228">
        <f>ROUND(I1539*H1539,2)</f>
        <v>0</v>
      </c>
      <c r="BL1539" s="24" t="s">
        <v>150</v>
      </c>
      <c r="BM1539" s="24" t="s">
        <v>1948</v>
      </c>
    </row>
    <row r="1540" s="11" customFormat="1">
      <c r="B1540" s="229"/>
      <c r="C1540" s="230"/>
      <c r="D1540" s="231" t="s">
        <v>152</v>
      </c>
      <c r="E1540" s="232" t="s">
        <v>30</v>
      </c>
      <c r="F1540" s="233" t="s">
        <v>1353</v>
      </c>
      <c r="G1540" s="230"/>
      <c r="H1540" s="232" t="s">
        <v>30</v>
      </c>
      <c r="I1540" s="234"/>
      <c r="J1540" s="230"/>
      <c r="K1540" s="230"/>
      <c r="L1540" s="235"/>
      <c r="M1540" s="236"/>
      <c r="N1540" s="237"/>
      <c r="O1540" s="237"/>
      <c r="P1540" s="237"/>
      <c r="Q1540" s="237"/>
      <c r="R1540" s="237"/>
      <c r="S1540" s="237"/>
      <c r="T1540" s="238"/>
      <c r="AT1540" s="239" t="s">
        <v>152</v>
      </c>
      <c r="AU1540" s="239" t="s">
        <v>84</v>
      </c>
      <c r="AV1540" s="11" t="s">
        <v>82</v>
      </c>
      <c r="AW1540" s="11" t="s">
        <v>37</v>
      </c>
      <c r="AX1540" s="11" t="s">
        <v>74</v>
      </c>
      <c r="AY1540" s="239" t="s">
        <v>143</v>
      </c>
    </row>
    <row r="1541" s="12" customFormat="1">
      <c r="B1541" s="240"/>
      <c r="C1541" s="241"/>
      <c r="D1541" s="231" t="s">
        <v>152</v>
      </c>
      <c r="E1541" s="242" t="s">
        <v>30</v>
      </c>
      <c r="F1541" s="243" t="s">
        <v>82</v>
      </c>
      <c r="G1541" s="241"/>
      <c r="H1541" s="244">
        <v>1</v>
      </c>
      <c r="I1541" s="245"/>
      <c r="J1541" s="241"/>
      <c r="K1541" s="241"/>
      <c r="L1541" s="246"/>
      <c r="M1541" s="247"/>
      <c r="N1541" s="248"/>
      <c r="O1541" s="248"/>
      <c r="P1541" s="248"/>
      <c r="Q1541" s="248"/>
      <c r="R1541" s="248"/>
      <c r="S1541" s="248"/>
      <c r="T1541" s="249"/>
      <c r="AT1541" s="250" t="s">
        <v>152</v>
      </c>
      <c r="AU1541" s="250" t="s">
        <v>84</v>
      </c>
      <c r="AV1541" s="12" t="s">
        <v>84</v>
      </c>
      <c r="AW1541" s="12" t="s">
        <v>37</v>
      </c>
      <c r="AX1541" s="12" t="s">
        <v>82</v>
      </c>
      <c r="AY1541" s="250" t="s">
        <v>143</v>
      </c>
    </row>
    <row r="1542" s="1" customFormat="1" ht="25.5" customHeight="1">
      <c r="B1542" s="46"/>
      <c r="C1542" s="217" t="s">
        <v>1949</v>
      </c>
      <c r="D1542" s="217" t="s">
        <v>145</v>
      </c>
      <c r="E1542" s="218" t="s">
        <v>1950</v>
      </c>
      <c r="F1542" s="219" t="s">
        <v>1951</v>
      </c>
      <c r="G1542" s="220" t="s">
        <v>321</v>
      </c>
      <c r="H1542" s="221">
        <v>1</v>
      </c>
      <c r="I1542" s="222"/>
      <c r="J1542" s="223">
        <f>ROUND(I1542*H1542,2)</f>
        <v>0</v>
      </c>
      <c r="K1542" s="219" t="s">
        <v>149</v>
      </c>
      <c r="L1542" s="72"/>
      <c r="M1542" s="224" t="s">
        <v>30</v>
      </c>
      <c r="N1542" s="225" t="s">
        <v>45</v>
      </c>
      <c r="O1542" s="47"/>
      <c r="P1542" s="226">
        <f>O1542*H1542</f>
        <v>0</v>
      </c>
      <c r="Q1542" s="226">
        <v>0</v>
      </c>
      <c r="R1542" s="226">
        <f>Q1542*H1542</f>
        <v>0</v>
      </c>
      <c r="S1542" s="226">
        <v>0</v>
      </c>
      <c r="T1542" s="227">
        <f>S1542*H1542</f>
        <v>0</v>
      </c>
      <c r="AR1542" s="24" t="s">
        <v>150</v>
      </c>
      <c r="AT1542" s="24" t="s">
        <v>145</v>
      </c>
      <c r="AU1542" s="24" t="s">
        <v>84</v>
      </c>
      <c r="AY1542" s="24" t="s">
        <v>143</v>
      </c>
      <c r="BE1542" s="228">
        <f>IF(N1542="základní",J1542,0)</f>
        <v>0</v>
      </c>
      <c r="BF1542" s="228">
        <f>IF(N1542="snížená",J1542,0)</f>
        <v>0</v>
      </c>
      <c r="BG1542" s="228">
        <f>IF(N1542="zákl. přenesená",J1542,0)</f>
        <v>0</v>
      </c>
      <c r="BH1542" s="228">
        <f>IF(N1542="sníž. přenesená",J1542,0)</f>
        <v>0</v>
      </c>
      <c r="BI1542" s="228">
        <f>IF(N1542="nulová",J1542,0)</f>
        <v>0</v>
      </c>
      <c r="BJ1542" s="24" t="s">
        <v>82</v>
      </c>
      <c r="BK1542" s="228">
        <f>ROUND(I1542*H1542,2)</f>
        <v>0</v>
      </c>
      <c r="BL1542" s="24" t="s">
        <v>150</v>
      </c>
      <c r="BM1542" s="24" t="s">
        <v>1952</v>
      </c>
    </row>
    <row r="1543" s="11" customFormat="1">
      <c r="B1543" s="229"/>
      <c r="C1543" s="230"/>
      <c r="D1543" s="231" t="s">
        <v>152</v>
      </c>
      <c r="E1543" s="232" t="s">
        <v>30</v>
      </c>
      <c r="F1543" s="233" t="s">
        <v>1953</v>
      </c>
      <c r="G1543" s="230"/>
      <c r="H1543" s="232" t="s">
        <v>30</v>
      </c>
      <c r="I1543" s="234"/>
      <c r="J1543" s="230"/>
      <c r="K1543" s="230"/>
      <c r="L1543" s="235"/>
      <c r="M1543" s="236"/>
      <c r="N1543" s="237"/>
      <c r="O1543" s="237"/>
      <c r="P1543" s="237"/>
      <c r="Q1543" s="237"/>
      <c r="R1543" s="237"/>
      <c r="S1543" s="237"/>
      <c r="T1543" s="238"/>
      <c r="AT1543" s="239" t="s">
        <v>152</v>
      </c>
      <c r="AU1543" s="239" t="s">
        <v>84</v>
      </c>
      <c r="AV1543" s="11" t="s">
        <v>82</v>
      </c>
      <c r="AW1543" s="11" t="s">
        <v>37</v>
      </c>
      <c r="AX1543" s="11" t="s">
        <v>74</v>
      </c>
      <c r="AY1543" s="239" t="s">
        <v>143</v>
      </c>
    </row>
    <row r="1544" s="12" customFormat="1">
      <c r="B1544" s="240"/>
      <c r="C1544" s="241"/>
      <c r="D1544" s="231" t="s">
        <v>152</v>
      </c>
      <c r="E1544" s="242" t="s">
        <v>30</v>
      </c>
      <c r="F1544" s="243" t="s">
        <v>82</v>
      </c>
      <c r="G1544" s="241"/>
      <c r="H1544" s="244">
        <v>1</v>
      </c>
      <c r="I1544" s="245"/>
      <c r="J1544" s="241"/>
      <c r="K1544" s="241"/>
      <c r="L1544" s="246"/>
      <c r="M1544" s="247"/>
      <c r="N1544" s="248"/>
      <c r="O1544" s="248"/>
      <c r="P1544" s="248"/>
      <c r="Q1544" s="248"/>
      <c r="R1544" s="248"/>
      <c r="S1544" s="248"/>
      <c r="T1544" s="249"/>
      <c r="AT1544" s="250" t="s">
        <v>152</v>
      </c>
      <c r="AU1544" s="250" t="s">
        <v>84</v>
      </c>
      <c r="AV1544" s="12" t="s">
        <v>84</v>
      </c>
      <c r="AW1544" s="12" t="s">
        <v>37</v>
      </c>
      <c r="AX1544" s="12" t="s">
        <v>82</v>
      </c>
      <c r="AY1544" s="250" t="s">
        <v>143</v>
      </c>
    </row>
    <row r="1545" s="1" customFormat="1" ht="38.25" customHeight="1">
      <c r="B1545" s="46"/>
      <c r="C1545" s="273" t="s">
        <v>1954</v>
      </c>
      <c r="D1545" s="273" t="s">
        <v>195</v>
      </c>
      <c r="E1545" s="274" t="s">
        <v>1955</v>
      </c>
      <c r="F1545" s="275" t="s">
        <v>1956</v>
      </c>
      <c r="G1545" s="276" t="s">
        <v>321</v>
      </c>
      <c r="H1545" s="277">
        <v>1</v>
      </c>
      <c r="I1545" s="278"/>
      <c r="J1545" s="279">
        <f>ROUND(I1545*H1545,2)</f>
        <v>0</v>
      </c>
      <c r="K1545" s="275" t="s">
        <v>30</v>
      </c>
      <c r="L1545" s="280"/>
      <c r="M1545" s="281" t="s">
        <v>30</v>
      </c>
      <c r="N1545" s="282" t="s">
        <v>45</v>
      </c>
      <c r="O1545" s="47"/>
      <c r="P1545" s="226">
        <f>O1545*H1545</f>
        <v>0</v>
      </c>
      <c r="Q1545" s="226">
        <v>0.0023999999999999998</v>
      </c>
      <c r="R1545" s="226">
        <f>Q1545*H1545</f>
        <v>0.0023999999999999998</v>
      </c>
      <c r="S1545" s="226">
        <v>0</v>
      </c>
      <c r="T1545" s="227">
        <f>S1545*H1545</f>
        <v>0</v>
      </c>
      <c r="AR1545" s="24" t="s">
        <v>199</v>
      </c>
      <c r="AT1545" s="24" t="s">
        <v>195</v>
      </c>
      <c r="AU1545" s="24" t="s">
        <v>84</v>
      </c>
      <c r="AY1545" s="24" t="s">
        <v>143</v>
      </c>
      <c r="BE1545" s="228">
        <f>IF(N1545="základní",J1545,0)</f>
        <v>0</v>
      </c>
      <c r="BF1545" s="228">
        <f>IF(N1545="snížená",J1545,0)</f>
        <v>0</v>
      </c>
      <c r="BG1545" s="228">
        <f>IF(N1545="zákl. přenesená",J1545,0)</f>
        <v>0</v>
      </c>
      <c r="BH1545" s="228">
        <f>IF(N1545="sníž. přenesená",J1545,0)</f>
        <v>0</v>
      </c>
      <c r="BI1545" s="228">
        <f>IF(N1545="nulová",J1545,0)</f>
        <v>0</v>
      </c>
      <c r="BJ1545" s="24" t="s">
        <v>82</v>
      </c>
      <c r="BK1545" s="228">
        <f>ROUND(I1545*H1545,2)</f>
        <v>0</v>
      </c>
      <c r="BL1545" s="24" t="s">
        <v>150</v>
      </c>
      <c r="BM1545" s="24" t="s">
        <v>1957</v>
      </c>
    </row>
    <row r="1546" s="1" customFormat="1" ht="25.5" customHeight="1">
      <c r="B1546" s="46"/>
      <c r="C1546" s="217" t="s">
        <v>1958</v>
      </c>
      <c r="D1546" s="217" t="s">
        <v>145</v>
      </c>
      <c r="E1546" s="218" t="s">
        <v>1959</v>
      </c>
      <c r="F1546" s="219" t="s">
        <v>1960</v>
      </c>
      <c r="G1546" s="220" t="s">
        <v>321</v>
      </c>
      <c r="H1546" s="221">
        <v>7</v>
      </c>
      <c r="I1546" s="222"/>
      <c r="J1546" s="223">
        <f>ROUND(I1546*H1546,2)</f>
        <v>0</v>
      </c>
      <c r="K1546" s="219" t="s">
        <v>149</v>
      </c>
      <c r="L1546" s="72"/>
      <c r="M1546" s="224" t="s">
        <v>30</v>
      </c>
      <c r="N1546" s="225" t="s">
        <v>45</v>
      </c>
      <c r="O1546" s="47"/>
      <c r="P1546" s="226">
        <f>O1546*H1546</f>
        <v>0</v>
      </c>
      <c r="Q1546" s="226">
        <v>0</v>
      </c>
      <c r="R1546" s="226">
        <f>Q1546*H1546</f>
        <v>0</v>
      </c>
      <c r="S1546" s="226">
        <v>0</v>
      </c>
      <c r="T1546" s="227">
        <f>S1546*H1546</f>
        <v>0</v>
      </c>
      <c r="AR1546" s="24" t="s">
        <v>150</v>
      </c>
      <c r="AT1546" s="24" t="s">
        <v>145</v>
      </c>
      <c r="AU1546" s="24" t="s">
        <v>84</v>
      </c>
      <c r="AY1546" s="24" t="s">
        <v>143</v>
      </c>
      <c r="BE1546" s="228">
        <f>IF(N1546="základní",J1546,0)</f>
        <v>0</v>
      </c>
      <c r="BF1546" s="228">
        <f>IF(N1546="snížená",J1546,0)</f>
        <v>0</v>
      </c>
      <c r="BG1546" s="228">
        <f>IF(N1546="zákl. přenesená",J1546,0)</f>
        <v>0</v>
      </c>
      <c r="BH1546" s="228">
        <f>IF(N1546="sníž. přenesená",J1546,0)</f>
        <v>0</v>
      </c>
      <c r="BI1546" s="228">
        <f>IF(N1546="nulová",J1546,0)</f>
        <v>0</v>
      </c>
      <c r="BJ1546" s="24" t="s">
        <v>82</v>
      </c>
      <c r="BK1546" s="228">
        <f>ROUND(I1546*H1546,2)</f>
        <v>0</v>
      </c>
      <c r="BL1546" s="24" t="s">
        <v>150</v>
      </c>
      <c r="BM1546" s="24" t="s">
        <v>1961</v>
      </c>
    </row>
    <row r="1547" s="11" customFormat="1">
      <c r="B1547" s="229"/>
      <c r="C1547" s="230"/>
      <c r="D1547" s="231" t="s">
        <v>152</v>
      </c>
      <c r="E1547" s="232" t="s">
        <v>30</v>
      </c>
      <c r="F1547" s="233" t="s">
        <v>1962</v>
      </c>
      <c r="G1547" s="230"/>
      <c r="H1547" s="232" t="s">
        <v>30</v>
      </c>
      <c r="I1547" s="234"/>
      <c r="J1547" s="230"/>
      <c r="K1547" s="230"/>
      <c r="L1547" s="235"/>
      <c r="M1547" s="236"/>
      <c r="N1547" s="237"/>
      <c r="O1547" s="237"/>
      <c r="P1547" s="237"/>
      <c r="Q1547" s="237"/>
      <c r="R1547" s="237"/>
      <c r="S1547" s="237"/>
      <c r="T1547" s="238"/>
      <c r="AT1547" s="239" t="s">
        <v>152</v>
      </c>
      <c r="AU1547" s="239" t="s">
        <v>84</v>
      </c>
      <c r="AV1547" s="11" t="s">
        <v>82</v>
      </c>
      <c r="AW1547" s="11" t="s">
        <v>37</v>
      </c>
      <c r="AX1547" s="11" t="s">
        <v>74</v>
      </c>
      <c r="AY1547" s="239" t="s">
        <v>143</v>
      </c>
    </row>
    <row r="1548" s="12" customFormat="1">
      <c r="B1548" s="240"/>
      <c r="C1548" s="241"/>
      <c r="D1548" s="231" t="s">
        <v>152</v>
      </c>
      <c r="E1548" s="242" t="s">
        <v>30</v>
      </c>
      <c r="F1548" s="243" t="s">
        <v>82</v>
      </c>
      <c r="G1548" s="241"/>
      <c r="H1548" s="244">
        <v>1</v>
      </c>
      <c r="I1548" s="245"/>
      <c r="J1548" s="241"/>
      <c r="K1548" s="241"/>
      <c r="L1548" s="246"/>
      <c r="M1548" s="247"/>
      <c r="N1548" s="248"/>
      <c r="O1548" s="248"/>
      <c r="P1548" s="248"/>
      <c r="Q1548" s="248"/>
      <c r="R1548" s="248"/>
      <c r="S1548" s="248"/>
      <c r="T1548" s="249"/>
      <c r="AT1548" s="250" t="s">
        <v>152</v>
      </c>
      <c r="AU1548" s="250" t="s">
        <v>84</v>
      </c>
      <c r="AV1548" s="12" t="s">
        <v>84</v>
      </c>
      <c r="AW1548" s="12" t="s">
        <v>37</v>
      </c>
      <c r="AX1548" s="12" t="s">
        <v>74</v>
      </c>
      <c r="AY1548" s="250" t="s">
        <v>143</v>
      </c>
    </row>
    <row r="1549" s="11" customFormat="1">
      <c r="B1549" s="229"/>
      <c r="C1549" s="230"/>
      <c r="D1549" s="231" t="s">
        <v>152</v>
      </c>
      <c r="E1549" s="232" t="s">
        <v>30</v>
      </c>
      <c r="F1549" s="233" t="s">
        <v>1363</v>
      </c>
      <c r="G1549" s="230"/>
      <c r="H1549" s="232" t="s">
        <v>30</v>
      </c>
      <c r="I1549" s="234"/>
      <c r="J1549" s="230"/>
      <c r="K1549" s="230"/>
      <c r="L1549" s="235"/>
      <c r="M1549" s="236"/>
      <c r="N1549" s="237"/>
      <c r="O1549" s="237"/>
      <c r="P1549" s="237"/>
      <c r="Q1549" s="237"/>
      <c r="R1549" s="237"/>
      <c r="S1549" s="237"/>
      <c r="T1549" s="238"/>
      <c r="AT1549" s="239" t="s">
        <v>152</v>
      </c>
      <c r="AU1549" s="239" t="s">
        <v>84</v>
      </c>
      <c r="AV1549" s="11" t="s">
        <v>82</v>
      </c>
      <c r="AW1549" s="11" t="s">
        <v>37</v>
      </c>
      <c r="AX1549" s="11" t="s">
        <v>74</v>
      </c>
      <c r="AY1549" s="239" t="s">
        <v>143</v>
      </c>
    </row>
    <row r="1550" s="12" customFormat="1">
      <c r="B1550" s="240"/>
      <c r="C1550" s="241"/>
      <c r="D1550" s="231" t="s">
        <v>152</v>
      </c>
      <c r="E1550" s="242" t="s">
        <v>30</v>
      </c>
      <c r="F1550" s="243" t="s">
        <v>84</v>
      </c>
      <c r="G1550" s="241"/>
      <c r="H1550" s="244">
        <v>2</v>
      </c>
      <c r="I1550" s="245"/>
      <c r="J1550" s="241"/>
      <c r="K1550" s="241"/>
      <c r="L1550" s="246"/>
      <c r="M1550" s="247"/>
      <c r="N1550" s="248"/>
      <c r="O1550" s="248"/>
      <c r="P1550" s="248"/>
      <c r="Q1550" s="248"/>
      <c r="R1550" s="248"/>
      <c r="S1550" s="248"/>
      <c r="T1550" s="249"/>
      <c r="AT1550" s="250" t="s">
        <v>152</v>
      </c>
      <c r="AU1550" s="250" t="s">
        <v>84</v>
      </c>
      <c r="AV1550" s="12" t="s">
        <v>84</v>
      </c>
      <c r="AW1550" s="12" t="s">
        <v>37</v>
      </c>
      <c r="AX1550" s="12" t="s">
        <v>74</v>
      </c>
      <c r="AY1550" s="250" t="s">
        <v>143</v>
      </c>
    </row>
    <row r="1551" s="11" customFormat="1">
      <c r="B1551" s="229"/>
      <c r="C1551" s="230"/>
      <c r="D1551" s="231" t="s">
        <v>152</v>
      </c>
      <c r="E1551" s="232" t="s">
        <v>30</v>
      </c>
      <c r="F1551" s="233" t="s">
        <v>1368</v>
      </c>
      <c r="G1551" s="230"/>
      <c r="H1551" s="232" t="s">
        <v>30</v>
      </c>
      <c r="I1551" s="234"/>
      <c r="J1551" s="230"/>
      <c r="K1551" s="230"/>
      <c r="L1551" s="235"/>
      <c r="M1551" s="236"/>
      <c r="N1551" s="237"/>
      <c r="O1551" s="237"/>
      <c r="P1551" s="237"/>
      <c r="Q1551" s="237"/>
      <c r="R1551" s="237"/>
      <c r="S1551" s="237"/>
      <c r="T1551" s="238"/>
      <c r="AT1551" s="239" t="s">
        <v>152</v>
      </c>
      <c r="AU1551" s="239" t="s">
        <v>84</v>
      </c>
      <c r="AV1551" s="11" t="s">
        <v>82</v>
      </c>
      <c r="AW1551" s="11" t="s">
        <v>37</v>
      </c>
      <c r="AX1551" s="11" t="s">
        <v>74</v>
      </c>
      <c r="AY1551" s="239" t="s">
        <v>143</v>
      </c>
    </row>
    <row r="1552" s="12" customFormat="1">
      <c r="B1552" s="240"/>
      <c r="C1552" s="241"/>
      <c r="D1552" s="231" t="s">
        <v>152</v>
      </c>
      <c r="E1552" s="242" t="s">
        <v>30</v>
      </c>
      <c r="F1552" s="243" t="s">
        <v>150</v>
      </c>
      <c r="G1552" s="241"/>
      <c r="H1552" s="244">
        <v>4</v>
      </c>
      <c r="I1552" s="245"/>
      <c r="J1552" s="241"/>
      <c r="K1552" s="241"/>
      <c r="L1552" s="246"/>
      <c r="M1552" s="247"/>
      <c r="N1552" s="248"/>
      <c r="O1552" s="248"/>
      <c r="P1552" s="248"/>
      <c r="Q1552" s="248"/>
      <c r="R1552" s="248"/>
      <c r="S1552" s="248"/>
      <c r="T1552" s="249"/>
      <c r="AT1552" s="250" t="s">
        <v>152</v>
      </c>
      <c r="AU1552" s="250" t="s">
        <v>84</v>
      </c>
      <c r="AV1552" s="12" t="s">
        <v>84</v>
      </c>
      <c r="AW1552" s="12" t="s">
        <v>37</v>
      </c>
      <c r="AX1552" s="12" t="s">
        <v>74</v>
      </c>
      <c r="AY1552" s="250" t="s">
        <v>143</v>
      </c>
    </row>
    <row r="1553" s="14" customFormat="1">
      <c r="B1553" s="262"/>
      <c r="C1553" s="263"/>
      <c r="D1553" s="231" t="s">
        <v>152</v>
      </c>
      <c r="E1553" s="264" t="s">
        <v>30</v>
      </c>
      <c r="F1553" s="265" t="s">
        <v>187</v>
      </c>
      <c r="G1553" s="263"/>
      <c r="H1553" s="266">
        <v>7</v>
      </c>
      <c r="I1553" s="267"/>
      <c r="J1553" s="263"/>
      <c r="K1553" s="263"/>
      <c r="L1553" s="268"/>
      <c r="M1553" s="269"/>
      <c r="N1553" s="270"/>
      <c r="O1553" s="270"/>
      <c r="P1553" s="270"/>
      <c r="Q1553" s="270"/>
      <c r="R1553" s="270"/>
      <c r="S1553" s="270"/>
      <c r="T1553" s="271"/>
      <c r="AT1553" s="272" t="s">
        <v>152</v>
      </c>
      <c r="AU1553" s="272" t="s">
        <v>84</v>
      </c>
      <c r="AV1553" s="14" t="s">
        <v>150</v>
      </c>
      <c r="AW1553" s="14" t="s">
        <v>37</v>
      </c>
      <c r="AX1553" s="14" t="s">
        <v>82</v>
      </c>
      <c r="AY1553" s="272" t="s">
        <v>143</v>
      </c>
    </row>
    <row r="1554" s="1" customFormat="1" ht="38.25" customHeight="1">
      <c r="B1554" s="46"/>
      <c r="C1554" s="273" t="s">
        <v>1383</v>
      </c>
      <c r="D1554" s="273" t="s">
        <v>195</v>
      </c>
      <c r="E1554" s="274" t="s">
        <v>1963</v>
      </c>
      <c r="F1554" s="275" t="s">
        <v>1964</v>
      </c>
      <c r="G1554" s="276" t="s">
        <v>321</v>
      </c>
      <c r="H1554" s="277">
        <v>1</v>
      </c>
      <c r="I1554" s="278"/>
      <c r="J1554" s="279">
        <f>ROUND(I1554*H1554,2)</f>
        <v>0</v>
      </c>
      <c r="K1554" s="275" t="s">
        <v>30</v>
      </c>
      <c r="L1554" s="280"/>
      <c r="M1554" s="281" t="s">
        <v>30</v>
      </c>
      <c r="N1554" s="282" t="s">
        <v>45</v>
      </c>
      <c r="O1554" s="47"/>
      <c r="P1554" s="226">
        <f>O1554*H1554</f>
        <v>0</v>
      </c>
      <c r="Q1554" s="226">
        <v>0.0040000000000000001</v>
      </c>
      <c r="R1554" s="226">
        <f>Q1554*H1554</f>
        <v>0.0040000000000000001</v>
      </c>
      <c r="S1554" s="226">
        <v>0</v>
      </c>
      <c r="T1554" s="227">
        <f>S1554*H1554</f>
        <v>0</v>
      </c>
      <c r="AR1554" s="24" t="s">
        <v>199</v>
      </c>
      <c r="AT1554" s="24" t="s">
        <v>195</v>
      </c>
      <c r="AU1554" s="24" t="s">
        <v>84</v>
      </c>
      <c r="AY1554" s="24" t="s">
        <v>143</v>
      </c>
      <c r="BE1554" s="228">
        <f>IF(N1554="základní",J1554,0)</f>
        <v>0</v>
      </c>
      <c r="BF1554" s="228">
        <f>IF(N1554="snížená",J1554,0)</f>
        <v>0</v>
      </c>
      <c r="BG1554" s="228">
        <f>IF(N1554="zákl. přenesená",J1554,0)</f>
        <v>0</v>
      </c>
      <c r="BH1554" s="228">
        <f>IF(N1554="sníž. přenesená",J1554,0)</f>
        <v>0</v>
      </c>
      <c r="BI1554" s="228">
        <f>IF(N1554="nulová",J1554,0)</f>
        <v>0</v>
      </c>
      <c r="BJ1554" s="24" t="s">
        <v>82</v>
      </c>
      <c r="BK1554" s="228">
        <f>ROUND(I1554*H1554,2)</f>
        <v>0</v>
      </c>
      <c r="BL1554" s="24" t="s">
        <v>150</v>
      </c>
      <c r="BM1554" s="24" t="s">
        <v>1965</v>
      </c>
    </row>
    <row r="1555" s="11" customFormat="1">
      <c r="B1555" s="229"/>
      <c r="C1555" s="230"/>
      <c r="D1555" s="231" t="s">
        <v>152</v>
      </c>
      <c r="E1555" s="232" t="s">
        <v>30</v>
      </c>
      <c r="F1555" s="233" t="s">
        <v>1962</v>
      </c>
      <c r="G1555" s="230"/>
      <c r="H1555" s="232" t="s">
        <v>30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AT1555" s="239" t="s">
        <v>152</v>
      </c>
      <c r="AU1555" s="239" t="s">
        <v>84</v>
      </c>
      <c r="AV1555" s="11" t="s">
        <v>82</v>
      </c>
      <c r="AW1555" s="11" t="s">
        <v>37</v>
      </c>
      <c r="AX1555" s="11" t="s">
        <v>74</v>
      </c>
      <c r="AY1555" s="239" t="s">
        <v>143</v>
      </c>
    </row>
    <row r="1556" s="12" customFormat="1">
      <c r="B1556" s="240"/>
      <c r="C1556" s="241"/>
      <c r="D1556" s="231" t="s">
        <v>152</v>
      </c>
      <c r="E1556" s="242" t="s">
        <v>30</v>
      </c>
      <c r="F1556" s="243" t="s">
        <v>82</v>
      </c>
      <c r="G1556" s="241"/>
      <c r="H1556" s="244">
        <v>1</v>
      </c>
      <c r="I1556" s="245"/>
      <c r="J1556" s="241"/>
      <c r="K1556" s="241"/>
      <c r="L1556" s="246"/>
      <c r="M1556" s="247"/>
      <c r="N1556" s="248"/>
      <c r="O1556" s="248"/>
      <c r="P1556" s="248"/>
      <c r="Q1556" s="248"/>
      <c r="R1556" s="248"/>
      <c r="S1556" s="248"/>
      <c r="T1556" s="249"/>
      <c r="AT1556" s="250" t="s">
        <v>152</v>
      </c>
      <c r="AU1556" s="250" t="s">
        <v>84</v>
      </c>
      <c r="AV1556" s="12" t="s">
        <v>84</v>
      </c>
      <c r="AW1556" s="12" t="s">
        <v>37</v>
      </c>
      <c r="AX1556" s="12" t="s">
        <v>82</v>
      </c>
      <c r="AY1556" s="250" t="s">
        <v>143</v>
      </c>
    </row>
    <row r="1557" s="1" customFormat="1" ht="38.25" customHeight="1">
      <c r="B1557" s="46"/>
      <c r="C1557" s="273" t="s">
        <v>1966</v>
      </c>
      <c r="D1557" s="273" t="s">
        <v>195</v>
      </c>
      <c r="E1557" s="274" t="s">
        <v>1967</v>
      </c>
      <c r="F1557" s="275" t="s">
        <v>1968</v>
      </c>
      <c r="G1557" s="276" t="s">
        <v>321</v>
      </c>
      <c r="H1557" s="277">
        <v>2</v>
      </c>
      <c r="I1557" s="278"/>
      <c r="J1557" s="279">
        <f>ROUND(I1557*H1557,2)</f>
        <v>0</v>
      </c>
      <c r="K1557" s="275" t="s">
        <v>30</v>
      </c>
      <c r="L1557" s="280"/>
      <c r="M1557" s="281" t="s">
        <v>30</v>
      </c>
      <c r="N1557" s="282" t="s">
        <v>45</v>
      </c>
      <c r="O1557" s="47"/>
      <c r="P1557" s="226">
        <f>O1557*H1557</f>
        <v>0</v>
      </c>
      <c r="Q1557" s="226">
        <v>0.0074999999999999997</v>
      </c>
      <c r="R1557" s="226">
        <f>Q1557*H1557</f>
        <v>0.014999999999999999</v>
      </c>
      <c r="S1557" s="226">
        <v>0</v>
      </c>
      <c r="T1557" s="227">
        <f>S1557*H1557</f>
        <v>0</v>
      </c>
      <c r="AR1557" s="24" t="s">
        <v>199</v>
      </c>
      <c r="AT1557" s="24" t="s">
        <v>195</v>
      </c>
      <c r="AU1557" s="24" t="s">
        <v>84</v>
      </c>
      <c r="AY1557" s="24" t="s">
        <v>143</v>
      </c>
      <c r="BE1557" s="228">
        <f>IF(N1557="základní",J1557,0)</f>
        <v>0</v>
      </c>
      <c r="BF1557" s="228">
        <f>IF(N1557="snížená",J1557,0)</f>
        <v>0</v>
      </c>
      <c r="BG1557" s="228">
        <f>IF(N1557="zákl. přenesená",J1557,0)</f>
        <v>0</v>
      </c>
      <c r="BH1557" s="228">
        <f>IF(N1557="sníž. přenesená",J1557,0)</f>
        <v>0</v>
      </c>
      <c r="BI1557" s="228">
        <f>IF(N1557="nulová",J1557,0)</f>
        <v>0</v>
      </c>
      <c r="BJ1557" s="24" t="s">
        <v>82</v>
      </c>
      <c r="BK1557" s="228">
        <f>ROUND(I1557*H1557,2)</f>
        <v>0</v>
      </c>
      <c r="BL1557" s="24" t="s">
        <v>150</v>
      </c>
      <c r="BM1557" s="24" t="s">
        <v>1969</v>
      </c>
    </row>
    <row r="1558" s="11" customFormat="1">
      <c r="B1558" s="229"/>
      <c r="C1558" s="230"/>
      <c r="D1558" s="231" t="s">
        <v>152</v>
      </c>
      <c r="E1558" s="232" t="s">
        <v>30</v>
      </c>
      <c r="F1558" s="233" t="s">
        <v>1363</v>
      </c>
      <c r="G1558" s="230"/>
      <c r="H1558" s="232" t="s">
        <v>30</v>
      </c>
      <c r="I1558" s="234"/>
      <c r="J1558" s="230"/>
      <c r="K1558" s="230"/>
      <c r="L1558" s="235"/>
      <c r="M1558" s="236"/>
      <c r="N1558" s="237"/>
      <c r="O1558" s="237"/>
      <c r="P1558" s="237"/>
      <c r="Q1558" s="237"/>
      <c r="R1558" s="237"/>
      <c r="S1558" s="237"/>
      <c r="T1558" s="238"/>
      <c r="AT1558" s="239" t="s">
        <v>152</v>
      </c>
      <c r="AU1558" s="239" t="s">
        <v>84</v>
      </c>
      <c r="AV1558" s="11" t="s">
        <v>82</v>
      </c>
      <c r="AW1558" s="11" t="s">
        <v>37</v>
      </c>
      <c r="AX1558" s="11" t="s">
        <v>74</v>
      </c>
      <c r="AY1558" s="239" t="s">
        <v>143</v>
      </c>
    </row>
    <row r="1559" s="12" customFormat="1">
      <c r="B1559" s="240"/>
      <c r="C1559" s="241"/>
      <c r="D1559" s="231" t="s">
        <v>152</v>
      </c>
      <c r="E1559" s="242" t="s">
        <v>30</v>
      </c>
      <c r="F1559" s="243" t="s">
        <v>84</v>
      </c>
      <c r="G1559" s="241"/>
      <c r="H1559" s="244">
        <v>2</v>
      </c>
      <c r="I1559" s="245"/>
      <c r="J1559" s="241"/>
      <c r="K1559" s="241"/>
      <c r="L1559" s="246"/>
      <c r="M1559" s="247"/>
      <c r="N1559" s="248"/>
      <c r="O1559" s="248"/>
      <c r="P1559" s="248"/>
      <c r="Q1559" s="248"/>
      <c r="R1559" s="248"/>
      <c r="S1559" s="248"/>
      <c r="T1559" s="249"/>
      <c r="AT1559" s="250" t="s">
        <v>152</v>
      </c>
      <c r="AU1559" s="250" t="s">
        <v>84</v>
      </c>
      <c r="AV1559" s="12" t="s">
        <v>84</v>
      </c>
      <c r="AW1559" s="12" t="s">
        <v>37</v>
      </c>
      <c r="AX1559" s="12" t="s">
        <v>82</v>
      </c>
      <c r="AY1559" s="250" t="s">
        <v>143</v>
      </c>
    </row>
    <row r="1560" s="1" customFormat="1" ht="38.25" customHeight="1">
      <c r="B1560" s="46"/>
      <c r="C1560" s="273" t="s">
        <v>1970</v>
      </c>
      <c r="D1560" s="273" t="s">
        <v>195</v>
      </c>
      <c r="E1560" s="274" t="s">
        <v>1971</v>
      </c>
      <c r="F1560" s="275" t="s">
        <v>1972</v>
      </c>
      <c r="G1560" s="276" t="s">
        <v>321</v>
      </c>
      <c r="H1560" s="277">
        <v>4</v>
      </c>
      <c r="I1560" s="278"/>
      <c r="J1560" s="279">
        <f>ROUND(I1560*H1560,2)</f>
        <v>0</v>
      </c>
      <c r="K1560" s="275" t="s">
        <v>30</v>
      </c>
      <c r="L1560" s="280"/>
      <c r="M1560" s="281" t="s">
        <v>30</v>
      </c>
      <c r="N1560" s="282" t="s">
        <v>45</v>
      </c>
      <c r="O1560" s="47"/>
      <c r="P1560" s="226">
        <f>O1560*H1560</f>
        <v>0</v>
      </c>
      <c r="Q1560" s="226">
        <v>0.0074999999999999997</v>
      </c>
      <c r="R1560" s="226">
        <f>Q1560*H1560</f>
        <v>0.029999999999999999</v>
      </c>
      <c r="S1560" s="226">
        <v>0</v>
      </c>
      <c r="T1560" s="227">
        <f>S1560*H1560</f>
        <v>0</v>
      </c>
      <c r="AR1560" s="24" t="s">
        <v>199</v>
      </c>
      <c r="AT1560" s="24" t="s">
        <v>195</v>
      </c>
      <c r="AU1560" s="24" t="s">
        <v>84</v>
      </c>
      <c r="AY1560" s="24" t="s">
        <v>143</v>
      </c>
      <c r="BE1560" s="228">
        <f>IF(N1560="základní",J1560,0)</f>
        <v>0</v>
      </c>
      <c r="BF1560" s="228">
        <f>IF(N1560="snížená",J1560,0)</f>
        <v>0</v>
      </c>
      <c r="BG1560" s="228">
        <f>IF(N1560="zákl. přenesená",J1560,0)</f>
        <v>0</v>
      </c>
      <c r="BH1560" s="228">
        <f>IF(N1560="sníž. přenesená",J1560,0)</f>
        <v>0</v>
      </c>
      <c r="BI1560" s="228">
        <f>IF(N1560="nulová",J1560,0)</f>
        <v>0</v>
      </c>
      <c r="BJ1560" s="24" t="s">
        <v>82</v>
      </c>
      <c r="BK1560" s="228">
        <f>ROUND(I1560*H1560,2)</f>
        <v>0</v>
      </c>
      <c r="BL1560" s="24" t="s">
        <v>150</v>
      </c>
      <c r="BM1560" s="24" t="s">
        <v>1973</v>
      </c>
    </row>
    <row r="1561" s="11" customFormat="1">
      <c r="B1561" s="229"/>
      <c r="C1561" s="230"/>
      <c r="D1561" s="231" t="s">
        <v>152</v>
      </c>
      <c r="E1561" s="232" t="s">
        <v>30</v>
      </c>
      <c r="F1561" s="233" t="s">
        <v>1974</v>
      </c>
      <c r="G1561" s="230"/>
      <c r="H1561" s="232" t="s">
        <v>30</v>
      </c>
      <c r="I1561" s="234"/>
      <c r="J1561" s="230"/>
      <c r="K1561" s="230"/>
      <c r="L1561" s="235"/>
      <c r="M1561" s="236"/>
      <c r="N1561" s="237"/>
      <c r="O1561" s="237"/>
      <c r="P1561" s="237"/>
      <c r="Q1561" s="237"/>
      <c r="R1561" s="237"/>
      <c r="S1561" s="237"/>
      <c r="T1561" s="238"/>
      <c r="AT1561" s="239" t="s">
        <v>152</v>
      </c>
      <c r="AU1561" s="239" t="s">
        <v>84</v>
      </c>
      <c r="AV1561" s="11" t="s">
        <v>82</v>
      </c>
      <c r="AW1561" s="11" t="s">
        <v>37</v>
      </c>
      <c r="AX1561" s="11" t="s">
        <v>74</v>
      </c>
      <c r="AY1561" s="239" t="s">
        <v>143</v>
      </c>
    </row>
    <row r="1562" s="12" customFormat="1">
      <c r="B1562" s="240"/>
      <c r="C1562" s="241"/>
      <c r="D1562" s="231" t="s">
        <v>152</v>
      </c>
      <c r="E1562" s="242" t="s">
        <v>30</v>
      </c>
      <c r="F1562" s="243" t="s">
        <v>150</v>
      </c>
      <c r="G1562" s="241"/>
      <c r="H1562" s="244">
        <v>4</v>
      </c>
      <c r="I1562" s="245"/>
      <c r="J1562" s="241"/>
      <c r="K1562" s="241"/>
      <c r="L1562" s="246"/>
      <c r="M1562" s="247"/>
      <c r="N1562" s="248"/>
      <c r="O1562" s="248"/>
      <c r="P1562" s="248"/>
      <c r="Q1562" s="248"/>
      <c r="R1562" s="248"/>
      <c r="S1562" s="248"/>
      <c r="T1562" s="249"/>
      <c r="AT1562" s="250" t="s">
        <v>152</v>
      </c>
      <c r="AU1562" s="250" t="s">
        <v>84</v>
      </c>
      <c r="AV1562" s="12" t="s">
        <v>84</v>
      </c>
      <c r="AW1562" s="12" t="s">
        <v>37</v>
      </c>
      <c r="AX1562" s="12" t="s">
        <v>82</v>
      </c>
      <c r="AY1562" s="250" t="s">
        <v>143</v>
      </c>
    </row>
    <row r="1563" s="1" customFormat="1" ht="38.25" customHeight="1">
      <c r="B1563" s="46"/>
      <c r="C1563" s="217" t="s">
        <v>1975</v>
      </c>
      <c r="D1563" s="217" t="s">
        <v>145</v>
      </c>
      <c r="E1563" s="218" t="s">
        <v>1976</v>
      </c>
      <c r="F1563" s="219" t="s">
        <v>1977</v>
      </c>
      <c r="G1563" s="220" t="s">
        <v>198</v>
      </c>
      <c r="H1563" s="221">
        <v>0.056000000000000001</v>
      </c>
      <c r="I1563" s="222"/>
      <c r="J1563" s="223">
        <f>ROUND(I1563*H1563,2)</f>
        <v>0</v>
      </c>
      <c r="K1563" s="219" t="s">
        <v>149</v>
      </c>
      <c r="L1563" s="72"/>
      <c r="M1563" s="224" t="s">
        <v>30</v>
      </c>
      <c r="N1563" s="225" t="s">
        <v>45</v>
      </c>
      <c r="O1563" s="47"/>
      <c r="P1563" s="226">
        <f>O1563*H1563</f>
        <v>0</v>
      </c>
      <c r="Q1563" s="226">
        <v>0</v>
      </c>
      <c r="R1563" s="226">
        <f>Q1563*H1563</f>
        <v>0</v>
      </c>
      <c r="S1563" s="226">
        <v>0</v>
      </c>
      <c r="T1563" s="227">
        <f>S1563*H1563</f>
        <v>0</v>
      </c>
      <c r="AR1563" s="24" t="s">
        <v>150</v>
      </c>
      <c r="AT1563" s="24" t="s">
        <v>145</v>
      </c>
      <c r="AU1563" s="24" t="s">
        <v>84</v>
      </c>
      <c r="AY1563" s="24" t="s">
        <v>143</v>
      </c>
      <c r="BE1563" s="228">
        <f>IF(N1563="základní",J1563,0)</f>
        <v>0</v>
      </c>
      <c r="BF1563" s="228">
        <f>IF(N1563="snížená",J1563,0)</f>
        <v>0</v>
      </c>
      <c r="BG1563" s="228">
        <f>IF(N1563="zákl. přenesená",J1563,0)</f>
        <v>0</v>
      </c>
      <c r="BH1563" s="228">
        <f>IF(N1563="sníž. přenesená",J1563,0)</f>
        <v>0</v>
      </c>
      <c r="BI1563" s="228">
        <f>IF(N1563="nulová",J1563,0)</f>
        <v>0</v>
      </c>
      <c r="BJ1563" s="24" t="s">
        <v>82</v>
      </c>
      <c r="BK1563" s="228">
        <f>ROUND(I1563*H1563,2)</f>
        <v>0</v>
      </c>
      <c r="BL1563" s="24" t="s">
        <v>150</v>
      </c>
      <c r="BM1563" s="24" t="s">
        <v>1978</v>
      </c>
    </row>
    <row r="1564" s="10" customFormat="1" ht="29.88" customHeight="1">
      <c r="B1564" s="201"/>
      <c r="C1564" s="202"/>
      <c r="D1564" s="203" t="s">
        <v>73</v>
      </c>
      <c r="E1564" s="215" t="s">
        <v>1979</v>
      </c>
      <c r="F1564" s="215" t="s">
        <v>1980</v>
      </c>
      <c r="G1564" s="202"/>
      <c r="H1564" s="202"/>
      <c r="I1564" s="205"/>
      <c r="J1564" s="216">
        <f>BK1564</f>
        <v>0</v>
      </c>
      <c r="K1564" s="202"/>
      <c r="L1564" s="207"/>
      <c r="M1564" s="208"/>
      <c r="N1564" s="209"/>
      <c r="O1564" s="209"/>
      <c r="P1564" s="210">
        <f>SUM(P1565:P1653)</f>
        <v>0</v>
      </c>
      <c r="Q1564" s="209"/>
      <c r="R1564" s="210">
        <f>SUM(R1565:R1653)</f>
        <v>8.5536983000000006</v>
      </c>
      <c r="S1564" s="209"/>
      <c r="T1564" s="211">
        <f>SUM(T1565:T1653)</f>
        <v>0</v>
      </c>
      <c r="AR1564" s="212" t="s">
        <v>84</v>
      </c>
      <c r="AT1564" s="213" t="s">
        <v>73</v>
      </c>
      <c r="AU1564" s="213" t="s">
        <v>82</v>
      </c>
      <c r="AY1564" s="212" t="s">
        <v>143</v>
      </c>
      <c r="BK1564" s="214">
        <f>SUM(BK1565:BK1653)</f>
        <v>0</v>
      </c>
    </row>
    <row r="1565" s="1" customFormat="1" ht="38.25" customHeight="1">
      <c r="B1565" s="46"/>
      <c r="C1565" s="217" t="s">
        <v>1981</v>
      </c>
      <c r="D1565" s="217" t="s">
        <v>145</v>
      </c>
      <c r="E1565" s="218" t="s">
        <v>1982</v>
      </c>
      <c r="F1565" s="219" t="s">
        <v>1983</v>
      </c>
      <c r="G1565" s="220" t="s">
        <v>209</v>
      </c>
      <c r="H1565" s="221">
        <v>214</v>
      </c>
      <c r="I1565" s="222"/>
      <c r="J1565" s="223">
        <f>ROUND(I1565*H1565,2)</f>
        <v>0</v>
      </c>
      <c r="K1565" s="219" t="s">
        <v>149</v>
      </c>
      <c r="L1565" s="72"/>
      <c r="M1565" s="224" t="s">
        <v>30</v>
      </c>
      <c r="N1565" s="225" t="s">
        <v>45</v>
      </c>
      <c r="O1565" s="47"/>
      <c r="P1565" s="226">
        <f>O1565*H1565</f>
        <v>0</v>
      </c>
      <c r="Q1565" s="226">
        <v>0.013440000000000001</v>
      </c>
      <c r="R1565" s="226">
        <f>Q1565*H1565</f>
        <v>2.87616</v>
      </c>
      <c r="S1565" s="226">
        <v>0</v>
      </c>
      <c r="T1565" s="227">
        <f>S1565*H1565</f>
        <v>0</v>
      </c>
      <c r="AR1565" s="24" t="s">
        <v>251</v>
      </c>
      <c r="AT1565" s="24" t="s">
        <v>145</v>
      </c>
      <c r="AU1565" s="24" t="s">
        <v>84</v>
      </c>
      <c r="AY1565" s="24" t="s">
        <v>143</v>
      </c>
      <c r="BE1565" s="228">
        <f>IF(N1565="základní",J1565,0)</f>
        <v>0</v>
      </c>
      <c r="BF1565" s="228">
        <f>IF(N1565="snížená",J1565,0)</f>
        <v>0</v>
      </c>
      <c r="BG1565" s="228">
        <f>IF(N1565="zákl. přenesená",J1565,0)</f>
        <v>0</v>
      </c>
      <c r="BH1565" s="228">
        <f>IF(N1565="sníž. přenesená",J1565,0)</f>
        <v>0</v>
      </c>
      <c r="BI1565" s="228">
        <f>IF(N1565="nulová",J1565,0)</f>
        <v>0</v>
      </c>
      <c r="BJ1565" s="24" t="s">
        <v>82</v>
      </c>
      <c r="BK1565" s="228">
        <f>ROUND(I1565*H1565,2)</f>
        <v>0</v>
      </c>
      <c r="BL1565" s="24" t="s">
        <v>251</v>
      </c>
      <c r="BM1565" s="24" t="s">
        <v>1984</v>
      </c>
    </row>
    <row r="1566" s="11" customFormat="1">
      <c r="B1566" s="229"/>
      <c r="C1566" s="230"/>
      <c r="D1566" s="231" t="s">
        <v>152</v>
      </c>
      <c r="E1566" s="232" t="s">
        <v>30</v>
      </c>
      <c r="F1566" s="233" t="s">
        <v>1832</v>
      </c>
      <c r="G1566" s="230"/>
      <c r="H1566" s="232" t="s">
        <v>30</v>
      </c>
      <c r="I1566" s="234"/>
      <c r="J1566" s="230"/>
      <c r="K1566" s="230"/>
      <c r="L1566" s="235"/>
      <c r="M1566" s="236"/>
      <c r="N1566" s="237"/>
      <c r="O1566" s="237"/>
      <c r="P1566" s="237"/>
      <c r="Q1566" s="237"/>
      <c r="R1566" s="237"/>
      <c r="S1566" s="237"/>
      <c r="T1566" s="238"/>
      <c r="AT1566" s="239" t="s">
        <v>152</v>
      </c>
      <c r="AU1566" s="239" t="s">
        <v>84</v>
      </c>
      <c r="AV1566" s="11" t="s">
        <v>82</v>
      </c>
      <c r="AW1566" s="11" t="s">
        <v>37</v>
      </c>
      <c r="AX1566" s="11" t="s">
        <v>74</v>
      </c>
      <c r="AY1566" s="239" t="s">
        <v>143</v>
      </c>
    </row>
    <row r="1567" s="11" customFormat="1">
      <c r="B1567" s="229"/>
      <c r="C1567" s="230"/>
      <c r="D1567" s="231" t="s">
        <v>152</v>
      </c>
      <c r="E1567" s="232" t="s">
        <v>30</v>
      </c>
      <c r="F1567" s="233" t="s">
        <v>1985</v>
      </c>
      <c r="G1567" s="230"/>
      <c r="H1567" s="232" t="s">
        <v>30</v>
      </c>
      <c r="I1567" s="234"/>
      <c r="J1567" s="230"/>
      <c r="K1567" s="230"/>
      <c r="L1567" s="235"/>
      <c r="M1567" s="236"/>
      <c r="N1567" s="237"/>
      <c r="O1567" s="237"/>
      <c r="P1567" s="237"/>
      <c r="Q1567" s="237"/>
      <c r="R1567" s="237"/>
      <c r="S1567" s="237"/>
      <c r="T1567" s="238"/>
      <c r="AT1567" s="239" t="s">
        <v>152</v>
      </c>
      <c r="AU1567" s="239" t="s">
        <v>84</v>
      </c>
      <c r="AV1567" s="11" t="s">
        <v>82</v>
      </c>
      <c r="AW1567" s="11" t="s">
        <v>37</v>
      </c>
      <c r="AX1567" s="11" t="s">
        <v>74</v>
      </c>
      <c r="AY1567" s="239" t="s">
        <v>143</v>
      </c>
    </row>
    <row r="1568" s="12" customFormat="1">
      <c r="B1568" s="240"/>
      <c r="C1568" s="241"/>
      <c r="D1568" s="231" t="s">
        <v>152</v>
      </c>
      <c r="E1568" s="242" t="s">
        <v>30</v>
      </c>
      <c r="F1568" s="243" t="s">
        <v>1834</v>
      </c>
      <c r="G1568" s="241"/>
      <c r="H1568" s="244">
        <v>36.450000000000003</v>
      </c>
      <c r="I1568" s="245"/>
      <c r="J1568" s="241"/>
      <c r="K1568" s="241"/>
      <c r="L1568" s="246"/>
      <c r="M1568" s="247"/>
      <c r="N1568" s="248"/>
      <c r="O1568" s="248"/>
      <c r="P1568" s="248"/>
      <c r="Q1568" s="248"/>
      <c r="R1568" s="248"/>
      <c r="S1568" s="248"/>
      <c r="T1568" s="249"/>
      <c r="AT1568" s="250" t="s">
        <v>152</v>
      </c>
      <c r="AU1568" s="250" t="s">
        <v>84</v>
      </c>
      <c r="AV1568" s="12" t="s">
        <v>84</v>
      </c>
      <c r="AW1568" s="12" t="s">
        <v>37</v>
      </c>
      <c r="AX1568" s="12" t="s">
        <v>74</v>
      </c>
      <c r="AY1568" s="250" t="s">
        <v>143</v>
      </c>
    </row>
    <row r="1569" s="11" customFormat="1">
      <c r="B1569" s="229"/>
      <c r="C1569" s="230"/>
      <c r="D1569" s="231" t="s">
        <v>152</v>
      </c>
      <c r="E1569" s="232" t="s">
        <v>30</v>
      </c>
      <c r="F1569" s="233" t="s">
        <v>1835</v>
      </c>
      <c r="G1569" s="230"/>
      <c r="H1569" s="232" t="s">
        <v>30</v>
      </c>
      <c r="I1569" s="234"/>
      <c r="J1569" s="230"/>
      <c r="K1569" s="230"/>
      <c r="L1569" s="235"/>
      <c r="M1569" s="236"/>
      <c r="N1569" s="237"/>
      <c r="O1569" s="237"/>
      <c r="P1569" s="237"/>
      <c r="Q1569" s="237"/>
      <c r="R1569" s="237"/>
      <c r="S1569" s="237"/>
      <c r="T1569" s="238"/>
      <c r="AT1569" s="239" t="s">
        <v>152</v>
      </c>
      <c r="AU1569" s="239" t="s">
        <v>84</v>
      </c>
      <c r="AV1569" s="11" t="s">
        <v>82</v>
      </c>
      <c r="AW1569" s="11" t="s">
        <v>37</v>
      </c>
      <c r="AX1569" s="11" t="s">
        <v>74</v>
      </c>
      <c r="AY1569" s="239" t="s">
        <v>143</v>
      </c>
    </row>
    <row r="1570" s="12" customFormat="1">
      <c r="B1570" s="240"/>
      <c r="C1570" s="241"/>
      <c r="D1570" s="231" t="s">
        <v>152</v>
      </c>
      <c r="E1570" s="242" t="s">
        <v>30</v>
      </c>
      <c r="F1570" s="243" t="s">
        <v>1986</v>
      </c>
      <c r="G1570" s="241"/>
      <c r="H1570" s="244">
        <v>22.32</v>
      </c>
      <c r="I1570" s="245"/>
      <c r="J1570" s="241"/>
      <c r="K1570" s="241"/>
      <c r="L1570" s="246"/>
      <c r="M1570" s="247"/>
      <c r="N1570" s="248"/>
      <c r="O1570" s="248"/>
      <c r="P1570" s="248"/>
      <c r="Q1570" s="248"/>
      <c r="R1570" s="248"/>
      <c r="S1570" s="248"/>
      <c r="T1570" s="249"/>
      <c r="AT1570" s="250" t="s">
        <v>152</v>
      </c>
      <c r="AU1570" s="250" t="s">
        <v>84</v>
      </c>
      <c r="AV1570" s="12" t="s">
        <v>84</v>
      </c>
      <c r="AW1570" s="12" t="s">
        <v>37</v>
      </c>
      <c r="AX1570" s="12" t="s">
        <v>74</v>
      </c>
      <c r="AY1570" s="250" t="s">
        <v>143</v>
      </c>
    </row>
    <row r="1571" s="11" customFormat="1">
      <c r="B1571" s="229"/>
      <c r="C1571" s="230"/>
      <c r="D1571" s="231" t="s">
        <v>152</v>
      </c>
      <c r="E1571" s="232" t="s">
        <v>30</v>
      </c>
      <c r="F1571" s="233" t="s">
        <v>1987</v>
      </c>
      <c r="G1571" s="230"/>
      <c r="H1571" s="232" t="s">
        <v>30</v>
      </c>
      <c r="I1571" s="234"/>
      <c r="J1571" s="230"/>
      <c r="K1571" s="230"/>
      <c r="L1571" s="235"/>
      <c r="M1571" s="236"/>
      <c r="N1571" s="237"/>
      <c r="O1571" s="237"/>
      <c r="P1571" s="237"/>
      <c r="Q1571" s="237"/>
      <c r="R1571" s="237"/>
      <c r="S1571" s="237"/>
      <c r="T1571" s="238"/>
      <c r="AT1571" s="239" t="s">
        <v>152</v>
      </c>
      <c r="AU1571" s="239" t="s">
        <v>84</v>
      </c>
      <c r="AV1571" s="11" t="s">
        <v>82</v>
      </c>
      <c r="AW1571" s="11" t="s">
        <v>37</v>
      </c>
      <c r="AX1571" s="11" t="s">
        <v>74</v>
      </c>
      <c r="AY1571" s="239" t="s">
        <v>143</v>
      </c>
    </row>
    <row r="1572" s="12" customFormat="1">
      <c r="B1572" s="240"/>
      <c r="C1572" s="241"/>
      <c r="D1572" s="231" t="s">
        <v>152</v>
      </c>
      <c r="E1572" s="242" t="s">
        <v>30</v>
      </c>
      <c r="F1572" s="243" t="s">
        <v>1988</v>
      </c>
      <c r="G1572" s="241"/>
      <c r="H1572" s="244">
        <v>44.835000000000001</v>
      </c>
      <c r="I1572" s="245"/>
      <c r="J1572" s="241"/>
      <c r="K1572" s="241"/>
      <c r="L1572" s="246"/>
      <c r="M1572" s="247"/>
      <c r="N1572" s="248"/>
      <c r="O1572" s="248"/>
      <c r="P1572" s="248"/>
      <c r="Q1572" s="248"/>
      <c r="R1572" s="248"/>
      <c r="S1572" s="248"/>
      <c r="T1572" s="249"/>
      <c r="AT1572" s="250" t="s">
        <v>152</v>
      </c>
      <c r="AU1572" s="250" t="s">
        <v>84</v>
      </c>
      <c r="AV1572" s="12" t="s">
        <v>84</v>
      </c>
      <c r="AW1572" s="12" t="s">
        <v>37</v>
      </c>
      <c r="AX1572" s="12" t="s">
        <v>74</v>
      </c>
      <c r="AY1572" s="250" t="s">
        <v>143</v>
      </c>
    </row>
    <row r="1573" s="11" customFormat="1">
      <c r="B1573" s="229"/>
      <c r="C1573" s="230"/>
      <c r="D1573" s="231" t="s">
        <v>152</v>
      </c>
      <c r="E1573" s="232" t="s">
        <v>30</v>
      </c>
      <c r="F1573" s="233" t="s">
        <v>1989</v>
      </c>
      <c r="G1573" s="230"/>
      <c r="H1573" s="232" t="s">
        <v>30</v>
      </c>
      <c r="I1573" s="234"/>
      <c r="J1573" s="230"/>
      <c r="K1573" s="230"/>
      <c r="L1573" s="235"/>
      <c r="M1573" s="236"/>
      <c r="N1573" s="237"/>
      <c r="O1573" s="237"/>
      <c r="P1573" s="237"/>
      <c r="Q1573" s="237"/>
      <c r="R1573" s="237"/>
      <c r="S1573" s="237"/>
      <c r="T1573" s="238"/>
      <c r="AT1573" s="239" t="s">
        <v>152</v>
      </c>
      <c r="AU1573" s="239" t="s">
        <v>84</v>
      </c>
      <c r="AV1573" s="11" t="s">
        <v>82</v>
      </c>
      <c r="AW1573" s="11" t="s">
        <v>37</v>
      </c>
      <c r="AX1573" s="11" t="s">
        <v>74</v>
      </c>
      <c r="AY1573" s="239" t="s">
        <v>143</v>
      </c>
    </row>
    <row r="1574" s="12" customFormat="1">
      <c r="B1574" s="240"/>
      <c r="C1574" s="241"/>
      <c r="D1574" s="231" t="s">
        <v>152</v>
      </c>
      <c r="E1574" s="242" t="s">
        <v>30</v>
      </c>
      <c r="F1574" s="243" t="s">
        <v>1990</v>
      </c>
      <c r="G1574" s="241"/>
      <c r="H1574" s="244">
        <v>53.475000000000001</v>
      </c>
      <c r="I1574" s="245"/>
      <c r="J1574" s="241"/>
      <c r="K1574" s="241"/>
      <c r="L1574" s="246"/>
      <c r="M1574" s="247"/>
      <c r="N1574" s="248"/>
      <c r="O1574" s="248"/>
      <c r="P1574" s="248"/>
      <c r="Q1574" s="248"/>
      <c r="R1574" s="248"/>
      <c r="S1574" s="248"/>
      <c r="T1574" s="249"/>
      <c r="AT1574" s="250" t="s">
        <v>152</v>
      </c>
      <c r="AU1574" s="250" t="s">
        <v>84</v>
      </c>
      <c r="AV1574" s="12" t="s">
        <v>84</v>
      </c>
      <c r="AW1574" s="12" t="s">
        <v>37</v>
      </c>
      <c r="AX1574" s="12" t="s">
        <v>74</v>
      </c>
      <c r="AY1574" s="250" t="s">
        <v>143</v>
      </c>
    </row>
    <row r="1575" s="11" customFormat="1">
      <c r="B1575" s="229"/>
      <c r="C1575" s="230"/>
      <c r="D1575" s="231" t="s">
        <v>152</v>
      </c>
      <c r="E1575" s="232" t="s">
        <v>30</v>
      </c>
      <c r="F1575" s="233" t="s">
        <v>1541</v>
      </c>
      <c r="G1575" s="230"/>
      <c r="H1575" s="232" t="s">
        <v>30</v>
      </c>
      <c r="I1575" s="234"/>
      <c r="J1575" s="230"/>
      <c r="K1575" s="230"/>
      <c r="L1575" s="235"/>
      <c r="M1575" s="236"/>
      <c r="N1575" s="237"/>
      <c r="O1575" s="237"/>
      <c r="P1575" s="237"/>
      <c r="Q1575" s="237"/>
      <c r="R1575" s="237"/>
      <c r="S1575" s="237"/>
      <c r="T1575" s="238"/>
      <c r="AT1575" s="239" t="s">
        <v>152</v>
      </c>
      <c r="AU1575" s="239" t="s">
        <v>84</v>
      </c>
      <c r="AV1575" s="11" t="s">
        <v>82</v>
      </c>
      <c r="AW1575" s="11" t="s">
        <v>37</v>
      </c>
      <c r="AX1575" s="11" t="s">
        <v>74</v>
      </c>
      <c r="AY1575" s="239" t="s">
        <v>143</v>
      </c>
    </row>
    <row r="1576" s="12" customFormat="1">
      <c r="B1576" s="240"/>
      <c r="C1576" s="241"/>
      <c r="D1576" s="231" t="s">
        <v>152</v>
      </c>
      <c r="E1576" s="242" t="s">
        <v>30</v>
      </c>
      <c r="F1576" s="243" t="s">
        <v>1991</v>
      </c>
      <c r="G1576" s="241"/>
      <c r="H1576" s="244">
        <v>6.0899999999999999</v>
      </c>
      <c r="I1576" s="245"/>
      <c r="J1576" s="241"/>
      <c r="K1576" s="241"/>
      <c r="L1576" s="246"/>
      <c r="M1576" s="247"/>
      <c r="N1576" s="248"/>
      <c r="O1576" s="248"/>
      <c r="P1576" s="248"/>
      <c r="Q1576" s="248"/>
      <c r="R1576" s="248"/>
      <c r="S1576" s="248"/>
      <c r="T1576" s="249"/>
      <c r="AT1576" s="250" t="s">
        <v>152</v>
      </c>
      <c r="AU1576" s="250" t="s">
        <v>84</v>
      </c>
      <c r="AV1576" s="12" t="s">
        <v>84</v>
      </c>
      <c r="AW1576" s="12" t="s">
        <v>37</v>
      </c>
      <c r="AX1576" s="12" t="s">
        <v>74</v>
      </c>
      <c r="AY1576" s="250" t="s">
        <v>143</v>
      </c>
    </row>
    <row r="1577" s="11" customFormat="1">
      <c r="B1577" s="229"/>
      <c r="C1577" s="230"/>
      <c r="D1577" s="231" t="s">
        <v>152</v>
      </c>
      <c r="E1577" s="232" t="s">
        <v>30</v>
      </c>
      <c r="F1577" s="233" t="s">
        <v>1992</v>
      </c>
      <c r="G1577" s="230"/>
      <c r="H1577" s="232" t="s">
        <v>30</v>
      </c>
      <c r="I1577" s="234"/>
      <c r="J1577" s="230"/>
      <c r="K1577" s="230"/>
      <c r="L1577" s="235"/>
      <c r="M1577" s="236"/>
      <c r="N1577" s="237"/>
      <c r="O1577" s="237"/>
      <c r="P1577" s="237"/>
      <c r="Q1577" s="237"/>
      <c r="R1577" s="237"/>
      <c r="S1577" s="237"/>
      <c r="T1577" s="238"/>
      <c r="AT1577" s="239" t="s">
        <v>152</v>
      </c>
      <c r="AU1577" s="239" t="s">
        <v>84</v>
      </c>
      <c r="AV1577" s="11" t="s">
        <v>82</v>
      </c>
      <c r="AW1577" s="11" t="s">
        <v>37</v>
      </c>
      <c r="AX1577" s="11" t="s">
        <v>74</v>
      </c>
      <c r="AY1577" s="239" t="s">
        <v>143</v>
      </c>
    </row>
    <row r="1578" s="12" customFormat="1">
      <c r="B1578" s="240"/>
      <c r="C1578" s="241"/>
      <c r="D1578" s="231" t="s">
        <v>152</v>
      </c>
      <c r="E1578" s="242" t="s">
        <v>30</v>
      </c>
      <c r="F1578" s="243" t="s">
        <v>1993</v>
      </c>
      <c r="G1578" s="241"/>
      <c r="H1578" s="244">
        <v>0.35699999999999998</v>
      </c>
      <c r="I1578" s="245"/>
      <c r="J1578" s="241"/>
      <c r="K1578" s="241"/>
      <c r="L1578" s="246"/>
      <c r="M1578" s="247"/>
      <c r="N1578" s="248"/>
      <c r="O1578" s="248"/>
      <c r="P1578" s="248"/>
      <c r="Q1578" s="248"/>
      <c r="R1578" s="248"/>
      <c r="S1578" s="248"/>
      <c r="T1578" s="249"/>
      <c r="AT1578" s="250" t="s">
        <v>152</v>
      </c>
      <c r="AU1578" s="250" t="s">
        <v>84</v>
      </c>
      <c r="AV1578" s="12" t="s">
        <v>84</v>
      </c>
      <c r="AW1578" s="12" t="s">
        <v>37</v>
      </c>
      <c r="AX1578" s="12" t="s">
        <v>74</v>
      </c>
      <c r="AY1578" s="250" t="s">
        <v>143</v>
      </c>
    </row>
    <row r="1579" s="12" customFormat="1">
      <c r="B1579" s="240"/>
      <c r="C1579" s="241"/>
      <c r="D1579" s="231" t="s">
        <v>152</v>
      </c>
      <c r="E1579" s="242" t="s">
        <v>30</v>
      </c>
      <c r="F1579" s="243" t="s">
        <v>1994</v>
      </c>
      <c r="G1579" s="241"/>
      <c r="H1579" s="244">
        <v>1.0580000000000001</v>
      </c>
      <c r="I1579" s="245"/>
      <c r="J1579" s="241"/>
      <c r="K1579" s="241"/>
      <c r="L1579" s="246"/>
      <c r="M1579" s="247"/>
      <c r="N1579" s="248"/>
      <c r="O1579" s="248"/>
      <c r="P1579" s="248"/>
      <c r="Q1579" s="248"/>
      <c r="R1579" s="248"/>
      <c r="S1579" s="248"/>
      <c r="T1579" s="249"/>
      <c r="AT1579" s="250" t="s">
        <v>152</v>
      </c>
      <c r="AU1579" s="250" t="s">
        <v>84</v>
      </c>
      <c r="AV1579" s="12" t="s">
        <v>84</v>
      </c>
      <c r="AW1579" s="12" t="s">
        <v>37</v>
      </c>
      <c r="AX1579" s="12" t="s">
        <v>74</v>
      </c>
      <c r="AY1579" s="250" t="s">
        <v>143</v>
      </c>
    </row>
    <row r="1580" s="12" customFormat="1">
      <c r="B1580" s="240"/>
      <c r="C1580" s="241"/>
      <c r="D1580" s="231" t="s">
        <v>152</v>
      </c>
      <c r="E1580" s="242" t="s">
        <v>30</v>
      </c>
      <c r="F1580" s="243" t="s">
        <v>1995</v>
      </c>
      <c r="G1580" s="241"/>
      <c r="H1580" s="244">
        <v>0.97799999999999998</v>
      </c>
      <c r="I1580" s="245"/>
      <c r="J1580" s="241"/>
      <c r="K1580" s="241"/>
      <c r="L1580" s="246"/>
      <c r="M1580" s="247"/>
      <c r="N1580" s="248"/>
      <c r="O1580" s="248"/>
      <c r="P1580" s="248"/>
      <c r="Q1580" s="248"/>
      <c r="R1580" s="248"/>
      <c r="S1580" s="248"/>
      <c r="T1580" s="249"/>
      <c r="AT1580" s="250" t="s">
        <v>152</v>
      </c>
      <c r="AU1580" s="250" t="s">
        <v>84</v>
      </c>
      <c r="AV1580" s="12" t="s">
        <v>84</v>
      </c>
      <c r="AW1580" s="12" t="s">
        <v>37</v>
      </c>
      <c r="AX1580" s="12" t="s">
        <v>74</v>
      </c>
      <c r="AY1580" s="250" t="s">
        <v>143</v>
      </c>
    </row>
    <row r="1581" s="11" customFormat="1">
      <c r="B1581" s="229"/>
      <c r="C1581" s="230"/>
      <c r="D1581" s="231" t="s">
        <v>152</v>
      </c>
      <c r="E1581" s="232" t="s">
        <v>30</v>
      </c>
      <c r="F1581" s="233" t="s">
        <v>1996</v>
      </c>
      <c r="G1581" s="230"/>
      <c r="H1581" s="232" t="s">
        <v>30</v>
      </c>
      <c r="I1581" s="234"/>
      <c r="J1581" s="230"/>
      <c r="K1581" s="230"/>
      <c r="L1581" s="235"/>
      <c r="M1581" s="236"/>
      <c r="N1581" s="237"/>
      <c r="O1581" s="237"/>
      <c r="P1581" s="237"/>
      <c r="Q1581" s="237"/>
      <c r="R1581" s="237"/>
      <c r="S1581" s="237"/>
      <c r="T1581" s="238"/>
      <c r="AT1581" s="239" t="s">
        <v>152</v>
      </c>
      <c r="AU1581" s="239" t="s">
        <v>84</v>
      </c>
      <c r="AV1581" s="11" t="s">
        <v>82</v>
      </c>
      <c r="AW1581" s="11" t="s">
        <v>37</v>
      </c>
      <c r="AX1581" s="11" t="s">
        <v>74</v>
      </c>
      <c r="AY1581" s="239" t="s">
        <v>143</v>
      </c>
    </row>
    <row r="1582" s="12" customFormat="1">
      <c r="B1582" s="240"/>
      <c r="C1582" s="241"/>
      <c r="D1582" s="231" t="s">
        <v>152</v>
      </c>
      <c r="E1582" s="242" t="s">
        <v>30</v>
      </c>
      <c r="F1582" s="243" t="s">
        <v>1997</v>
      </c>
      <c r="G1582" s="241"/>
      <c r="H1582" s="244">
        <v>6.4000000000000004</v>
      </c>
      <c r="I1582" s="245"/>
      <c r="J1582" s="241"/>
      <c r="K1582" s="241"/>
      <c r="L1582" s="246"/>
      <c r="M1582" s="247"/>
      <c r="N1582" s="248"/>
      <c r="O1582" s="248"/>
      <c r="P1582" s="248"/>
      <c r="Q1582" s="248"/>
      <c r="R1582" s="248"/>
      <c r="S1582" s="248"/>
      <c r="T1582" s="249"/>
      <c r="AT1582" s="250" t="s">
        <v>152</v>
      </c>
      <c r="AU1582" s="250" t="s">
        <v>84</v>
      </c>
      <c r="AV1582" s="12" t="s">
        <v>84</v>
      </c>
      <c r="AW1582" s="12" t="s">
        <v>37</v>
      </c>
      <c r="AX1582" s="12" t="s">
        <v>74</v>
      </c>
      <c r="AY1582" s="250" t="s">
        <v>143</v>
      </c>
    </row>
    <row r="1583" s="11" customFormat="1">
      <c r="B1583" s="229"/>
      <c r="C1583" s="230"/>
      <c r="D1583" s="231" t="s">
        <v>152</v>
      </c>
      <c r="E1583" s="232" t="s">
        <v>30</v>
      </c>
      <c r="F1583" s="233" t="s">
        <v>1998</v>
      </c>
      <c r="G1583" s="230"/>
      <c r="H1583" s="232" t="s">
        <v>30</v>
      </c>
      <c r="I1583" s="234"/>
      <c r="J1583" s="230"/>
      <c r="K1583" s="230"/>
      <c r="L1583" s="235"/>
      <c r="M1583" s="236"/>
      <c r="N1583" s="237"/>
      <c r="O1583" s="237"/>
      <c r="P1583" s="237"/>
      <c r="Q1583" s="237"/>
      <c r="R1583" s="237"/>
      <c r="S1583" s="237"/>
      <c r="T1583" s="238"/>
      <c r="AT1583" s="239" t="s">
        <v>152</v>
      </c>
      <c r="AU1583" s="239" t="s">
        <v>84</v>
      </c>
      <c r="AV1583" s="11" t="s">
        <v>82</v>
      </c>
      <c r="AW1583" s="11" t="s">
        <v>37</v>
      </c>
      <c r="AX1583" s="11" t="s">
        <v>74</v>
      </c>
      <c r="AY1583" s="239" t="s">
        <v>143</v>
      </c>
    </row>
    <row r="1584" s="12" customFormat="1">
      <c r="B1584" s="240"/>
      <c r="C1584" s="241"/>
      <c r="D1584" s="231" t="s">
        <v>152</v>
      </c>
      <c r="E1584" s="242" t="s">
        <v>30</v>
      </c>
      <c r="F1584" s="243" t="s">
        <v>1999</v>
      </c>
      <c r="G1584" s="241"/>
      <c r="H1584" s="244">
        <v>20.280000000000001</v>
      </c>
      <c r="I1584" s="245"/>
      <c r="J1584" s="241"/>
      <c r="K1584" s="241"/>
      <c r="L1584" s="246"/>
      <c r="M1584" s="247"/>
      <c r="N1584" s="248"/>
      <c r="O1584" s="248"/>
      <c r="P1584" s="248"/>
      <c r="Q1584" s="248"/>
      <c r="R1584" s="248"/>
      <c r="S1584" s="248"/>
      <c r="T1584" s="249"/>
      <c r="AT1584" s="250" t="s">
        <v>152</v>
      </c>
      <c r="AU1584" s="250" t="s">
        <v>84</v>
      </c>
      <c r="AV1584" s="12" t="s">
        <v>84</v>
      </c>
      <c r="AW1584" s="12" t="s">
        <v>37</v>
      </c>
      <c r="AX1584" s="12" t="s">
        <v>74</v>
      </c>
      <c r="AY1584" s="250" t="s">
        <v>143</v>
      </c>
    </row>
    <row r="1585" s="11" customFormat="1">
      <c r="B1585" s="229"/>
      <c r="C1585" s="230"/>
      <c r="D1585" s="231" t="s">
        <v>152</v>
      </c>
      <c r="E1585" s="232" t="s">
        <v>30</v>
      </c>
      <c r="F1585" s="233" t="s">
        <v>2000</v>
      </c>
      <c r="G1585" s="230"/>
      <c r="H1585" s="232" t="s">
        <v>30</v>
      </c>
      <c r="I1585" s="234"/>
      <c r="J1585" s="230"/>
      <c r="K1585" s="230"/>
      <c r="L1585" s="235"/>
      <c r="M1585" s="236"/>
      <c r="N1585" s="237"/>
      <c r="O1585" s="237"/>
      <c r="P1585" s="237"/>
      <c r="Q1585" s="237"/>
      <c r="R1585" s="237"/>
      <c r="S1585" s="237"/>
      <c r="T1585" s="238"/>
      <c r="AT1585" s="239" t="s">
        <v>152</v>
      </c>
      <c r="AU1585" s="239" t="s">
        <v>84</v>
      </c>
      <c r="AV1585" s="11" t="s">
        <v>82</v>
      </c>
      <c r="AW1585" s="11" t="s">
        <v>37</v>
      </c>
      <c r="AX1585" s="11" t="s">
        <v>74</v>
      </c>
      <c r="AY1585" s="239" t="s">
        <v>143</v>
      </c>
    </row>
    <row r="1586" s="12" customFormat="1">
      <c r="B1586" s="240"/>
      <c r="C1586" s="241"/>
      <c r="D1586" s="231" t="s">
        <v>152</v>
      </c>
      <c r="E1586" s="242" t="s">
        <v>30</v>
      </c>
      <c r="F1586" s="243" t="s">
        <v>2001</v>
      </c>
      <c r="G1586" s="241"/>
      <c r="H1586" s="244">
        <v>1.4039999999999999</v>
      </c>
      <c r="I1586" s="245"/>
      <c r="J1586" s="241"/>
      <c r="K1586" s="241"/>
      <c r="L1586" s="246"/>
      <c r="M1586" s="247"/>
      <c r="N1586" s="248"/>
      <c r="O1586" s="248"/>
      <c r="P1586" s="248"/>
      <c r="Q1586" s="248"/>
      <c r="R1586" s="248"/>
      <c r="S1586" s="248"/>
      <c r="T1586" s="249"/>
      <c r="AT1586" s="250" t="s">
        <v>152</v>
      </c>
      <c r="AU1586" s="250" t="s">
        <v>84</v>
      </c>
      <c r="AV1586" s="12" t="s">
        <v>84</v>
      </c>
      <c r="AW1586" s="12" t="s">
        <v>37</v>
      </c>
      <c r="AX1586" s="12" t="s">
        <v>74</v>
      </c>
      <c r="AY1586" s="250" t="s">
        <v>143</v>
      </c>
    </row>
    <row r="1587" s="12" customFormat="1">
      <c r="B1587" s="240"/>
      <c r="C1587" s="241"/>
      <c r="D1587" s="231" t="s">
        <v>152</v>
      </c>
      <c r="E1587" s="242" t="s">
        <v>30</v>
      </c>
      <c r="F1587" s="243" t="s">
        <v>2002</v>
      </c>
      <c r="G1587" s="241"/>
      <c r="H1587" s="244">
        <v>20.353000000000002</v>
      </c>
      <c r="I1587" s="245"/>
      <c r="J1587" s="241"/>
      <c r="K1587" s="241"/>
      <c r="L1587" s="246"/>
      <c r="M1587" s="247"/>
      <c r="N1587" s="248"/>
      <c r="O1587" s="248"/>
      <c r="P1587" s="248"/>
      <c r="Q1587" s="248"/>
      <c r="R1587" s="248"/>
      <c r="S1587" s="248"/>
      <c r="T1587" s="249"/>
      <c r="AT1587" s="250" t="s">
        <v>152</v>
      </c>
      <c r="AU1587" s="250" t="s">
        <v>84</v>
      </c>
      <c r="AV1587" s="12" t="s">
        <v>84</v>
      </c>
      <c r="AW1587" s="12" t="s">
        <v>37</v>
      </c>
      <c r="AX1587" s="12" t="s">
        <v>74</v>
      </c>
      <c r="AY1587" s="250" t="s">
        <v>143</v>
      </c>
    </row>
    <row r="1588" s="14" customFormat="1">
      <c r="B1588" s="262"/>
      <c r="C1588" s="263"/>
      <c r="D1588" s="231" t="s">
        <v>152</v>
      </c>
      <c r="E1588" s="264" t="s">
        <v>30</v>
      </c>
      <c r="F1588" s="265" t="s">
        <v>187</v>
      </c>
      <c r="G1588" s="263"/>
      <c r="H1588" s="266">
        <v>214</v>
      </c>
      <c r="I1588" s="267"/>
      <c r="J1588" s="263"/>
      <c r="K1588" s="263"/>
      <c r="L1588" s="268"/>
      <c r="M1588" s="269"/>
      <c r="N1588" s="270"/>
      <c r="O1588" s="270"/>
      <c r="P1588" s="270"/>
      <c r="Q1588" s="270"/>
      <c r="R1588" s="270"/>
      <c r="S1588" s="270"/>
      <c r="T1588" s="271"/>
      <c r="AT1588" s="272" t="s">
        <v>152</v>
      </c>
      <c r="AU1588" s="272" t="s">
        <v>84</v>
      </c>
      <c r="AV1588" s="14" t="s">
        <v>150</v>
      </c>
      <c r="AW1588" s="14" t="s">
        <v>37</v>
      </c>
      <c r="AX1588" s="14" t="s">
        <v>82</v>
      </c>
      <c r="AY1588" s="272" t="s">
        <v>143</v>
      </c>
    </row>
    <row r="1589" s="1" customFormat="1" ht="25.5" customHeight="1">
      <c r="B1589" s="46"/>
      <c r="C1589" s="217" t="s">
        <v>2003</v>
      </c>
      <c r="D1589" s="217" t="s">
        <v>145</v>
      </c>
      <c r="E1589" s="218" t="s">
        <v>2004</v>
      </c>
      <c r="F1589" s="219" t="s">
        <v>2005</v>
      </c>
      <c r="G1589" s="220" t="s">
        <v>209</v>
      </c>
      <c r="H1589" s="221">
        <v>11.199999999999999</v>
      </c>
      <c r="I1589" s="222"/>
      <c r="J1589" s="223">
        <f>ROUND(I1589*H1589,2)</f>
        <v>0</v>
      </c>
      <c r="K1589" s="219" t="s">
        <v>149</v>
      </c>
      <c r="L1589" s="72"/>
      <c r="M1589" s="224" t="s">
        <v>30</v>
      </c>
      <c r="N1589" s="225" t="s">
        <v>45</v>
      </c>
      <c r="O1589" s="47"/>
      <c r="P1589" s="226">
        <f>O1589*H1589</f>
        <v>0</v>
      </c>
      <c r="Q1589" s="226">
        <v>0.01771</v>
      </c>
      <c r="R1589" s="226">
        <f>Q1589*H1589</f>
        <v>0.198352</v>
      </c>
      <c r="S1589" s="226">
        <v>0</v>
      </c>
      <c r="T1589" s="227">
        <f>S1589*H1589</f>
        <v>0</v>
      </c>
      <c r="AR1589" s="24" t="s">
        <v>251</v>
      </c>
      <c r="AT1589" s="24" t="s">
        <v>145</v>
      </c>
      <c r="AU1589" s="24" t="s">
        <v>84</v>
      </c>
      <c r="AY1589" s="24" t="s">
        <v>143</v>
      </c>
      <c r="BE1589" s="228">
        <f>IF(N1589="základní",J1589,0)</f>
        <v>0</v>
      </c>
      <c r="BF1589" s="228">
        <f>IF(N1589="snížená",J1589,0)</f>
        <v>0</v>
      </c>
      <c r="BG1589" s="228">
        <f>IF(N1589="zákl. přenesená",J1589,0)</f>
        <v>0</v>
      </c>
      <c r="BH1589" s="228">
        <f>IF(N1589="sníž. přenesená",J1589,0)</f>
        <v>0</v>
      </c>
      <c r="BI1589" s="228">
        <f>IF(N1589="nulová",J1589,0)</f>
        <v>0</v>
      </c>
      <c r="BJ1589" s="24" t="s">
        <v>82</v>
      </c>
      <c r="BK1589" s="228">
        <f>ROUND(I1589*H1589,2)</f>
        <v>0</v>
      </c>
      <c r="BL1589" s="24" t="s">
        <v>251</v>
      </c>
      <c r="BM1589" s="24" t="s">
        <v>2006</v>
      </c>
    </row>
    <row r="1590" s="11" customFormat="1">
      <c r="B1590" s="229"/>
      <c r="C1590" s="230"/>
      <c r="D1590" s="231" t="s">
        <v>152</v>
      </c>
      <c r="E1590" s="232" t="s">
        <v>30</v>
      </c>
      <c r="F1590" s="233" t="s">
        <v>2007</v>
      </c>
      <c r="G1590" s="230"/>
      <c r="H1590" s="232" t="s">
        <v>30</v>
      </c>
      <c r="I1590" s="234"/>
      <c r="J1590" s="230"/>
      <c r="K1590" s="230"/>
      <c r="L1590" s="235"/>
      <c r="M1590" s="236"/>
      <c r="N1590" s="237"/>
      <c r="O1590" s="237"/>
      <c r="P1590" s="237"/>
      <c r="Q1590" s="237"/>
      <c r="R1590" s="237"/>
      <c r="S1590" s="237"/>
      <c r="T1590" s="238"/>
      <c r="AT1590" s="239" t="s">
        <v>152</v>
      </c>
      <c r="AU1590" s="239" t="s">
        <v>84</v>
      </c>
      <c r="AV1590" s="11" t="s">
        <v>82</v>
      </c>
      <c r="AW1590" s="11" t="s">
        <v>37</v>
      </c>
      <c r="AX1590" s="11" t="s">
        <v>74</v>
      </c>
      <c r="AY1590" s="239" t="s">
        <v>143</v>
      </c>
    </row>
    <row r="1591" s="11" customFormat="1">
      <c r="B1591" s="229"/>
      <c r="C1591" s="230"/>
      <c r="D1591" s="231" t="s">
        <v>152</v>
      </c>
      <c r="E1591" s="232" t="s">
        <v>30</v>
      </c>
      <c r="F1591" s="233" t="s">
        <v>2008</v>
      </c>
      <c r="G1591" s="230"/>
      <c r="H1591" s="232" t="s">
        <v>30</v>
      </c>
      <c r="I1591" s="234"/>
      <c r="J1591" s="230"/>
      <c r="K1591" s="230"/>
      <c r="L1591" s="235"/>
      <c r="M1591" s="236"/>
      <c r="N1591" s="237"/>
      <c r="O1591" s="237"/>
      <c r="P1591" s="237"/>
      <c r="Q1591" s="237"/>
      <c r="R1591" s="237"/>
      <c r="S1591" s="237"/>
      <c r="T1591" s="238"/>
      <c r="AT1591" s="239" t="s">
        <v>152</v>
      </c>
      <c r="AU1591" s="239" t="s">
        <v>84</v>
      </c>
      <c r="AV1591" s="11" t="s">
        <v>82</v>
      </c>
      <c r="AW1591" s="11" t="s">
        <v>37</v>
      </c>
      <c r="AX1591" s="11" t="s">
        <v>74</v>
      </c>
      <c r="AY1591" s="239" t="s">
        <v>143</v>
      </c>
    </row>
    <row r="1592" s="12" customFormat="1">
      <c r="B1592" s="240"/>
      <c r="C1592" s="241"/>
      <c r="D1592" s="231" t="s">
        <v>152</v>
      </c>
      <c r="E1592" s="242" t="s">
        <v>30</v>
      </c>
      <c r="F1592" s="243" t="s">
        <v>2009</v>
      </c>
      <c r="G1592" s="241"/>
      <c r="H1592" s="244">
        <v>11.199999999999999</v>
      </c>
      <c r="I1592" s="245"/>
      <c r="J1592" s="241"/>
      <c r="K1592" s="241"/>
      <c r="L1592" s="246"/>
      <c r="M1592" s="247"/>
      <c r="N1592" s="248"/>
      <c r="O1592" s="248"/>
      <c r="P1592" s="248"/>
      <c r="Q1592" s="248"/>
      <c r="R1592" s="248"/>
      <c r="S1592" s="248"/>
      <c r="T1592" s="249"/>
      <c r="AT1592" s="250" t="s">
        <v>152</v>
      </c>
      <c r="AU1592" s="250" t="s">
        <v>84</v>
      </c>
      <c r="AV1592" s="12" t="s">
        <v>84</v>
      </c>
      <c r="AW1592" s="12" t="s">
        <v>37</v>
      </c>
      <c r="AX1592" s="12" t="s">
        <v>82</v>
      </c>
      <c r="AY1592" s="250" t="s">
        <v>143</v>
      </c>
    </row>
    <row r="1593" s="1" customFormat="1" ht="38.25" customHeight="1">
      <c r="B1593" s="46"/>
      <c r="C1593" s="217" t="s">
        <v>2010</v>
      </c>
      <c r="D1593" s="217" t="s">
        <v>145</v>
      </c>
      <c r="E1593" s="218" t="s">
        <v>2011</v>
      </c>
      <c r="F1593" s="219" t="s">
        <v>2012</v>
      </c>
      <c r="G1593" s="220" t="s">
        <v>209</v>
      </c>
      <c r="H1593" s="221">
        <v>7.2999999999999998</v>
      </c>
      <c r="I1593" s="222"/>
      <c r="J1593" s="223">
        <f>ROUND(I1593*H1593,2)</f>
        <v>0</v>
      </c>
      <c r="K1593" s="219" t="s">
        <v>149</v>
      </c>
      <c r="L1593" s="72"/>
      <c r="M1593" s="224" t="s">
        <v>30</v>
      </c>
      <c r="N1593" s="225" t="s">
        <v>45</v>
      </c>
      <c r="O1593" s="47"/>
      <c r="P1593" s="226">
        <f>O1593*H1593</f>
        <v>0</v>
      </c>
      <c r="Q1593" s="226">
        <v>0</v>
      </c>
      <c r="R1593" s="226">
        <f>Q1593*H1593</f>
        <v>0</v>
      </c>
      <c r="S1593" s="226">
        <v>0</v>
      </c>
      <c r="T1593" s="227">
        <f>S1593*H1593</f>
        <v>0</v>
      </c>
      <c r="AR1593" s="24" t="s">
        <v>251</v>
      </c>
      <c r="AT1593" s="24" t="s">
        <v>145</v>
      </c>
      <c r="AU1593" s="24" t="s">
        <v>84</v>
      </c>
      <c r="AY1593" s="24" t="s">
        <v>143</v>
      </c>
      <c r="BE1593" s="228">
        <f>IF(N1593="základní",J1593,0)</f>
        <v>0</v>
      </c>
      <c r="BF1593" s="228">
        <f>IF(N1593="snížená",J1593,0)</f>
        <v>0</v>
      </c>
      <c r="BG1593" s="228">
        <f>IF(N1593="zákl. přenesená",J1593,0)</f>
        <v>0</v>
      </c>
      <c r="BH1593" s="228">
        <f>IF(N1593="sníž. přenesená",J1593,0)</f>
        <v>0</v>
      </c>
      <c r="BI1593" s="228">
        <f>IF(N1593="nulová",J1593,0)</f>
        <v>0</v>
      </c>
      <c r="BJ1593" s="24" t="s">
        <v>82</v>
      </c>
      <c r="BK1593" s="228">
        <f>ROUND(I1593*H1593,2)</f>
        <v>0</v>
      </c>
      <c r="BL1593" s="24" t="s">
        <v>251</v>
      </c>
      <c r="BM1593" s="24" t="s">
        <v>2013</v>
      </c>
    </row>
    <row r="1594" s="11" customFormat="1">
      <c r="B1594" s="229"/>
      <c r="C1594" s="230"/>
      <c r="D1594" s="231" t="s">
        <v>152</v>
      </c>
      <c r="E1594" s="232" t="s">
        <v>30</v>
      </c>
      <c r="F1594" s="233" t="s">
        <v>522</v>
      </c>
      <c r="G1594" s="230"/>
      <c r="H1594" s="232" t="s">
        <v>30</v>
      </c>
      <c r="I1594" s="234"/>
      <c r="J1594" s="230"/>
      <c r="K1594" s="230"/>
      <c r="L1594" s="235"/>
      <c r="M1594" s="236"/>
      <c r="N1594" s="237"/>
      <c r="O1594" s="237"/>
      <c r="P1594" s="237"/>
      <c r="Q1594" s="237"/>
      <c r="R1594" s="237"/>
      <c r="S1594" s="237"/>
      <c r="T1594" s="238"/>
      <c r="AT1594" s="239" t="s">
        <v>152</v>
      </c>
      <c r="AU1594" s="239" t="s">
        <v>84</v>
      </c>
      <c r="AV1594" s="11" t="s">
        <v>82</v>
      </c>
      <c r="AW1594" s="11" t="s">
        <v>37</v>
      </c>
      <c r="AX1594" s="11" t="s">
        <v>74</v>
      </c>
      <c r="AY1594" s="239" t="s">
        <v>143</v>
      </c>
    </row>
    <row r="1595" s="11" customFormat="1">
      <c r="B1595" s="229"/>
      <c r="C1595" s="230"/>
      <c r="D1595" s="231" t="s">
        <v>152</v>
      </c>
      <c r="E1595" s="232" t="s">
        <v>30</v>
      </c>
      <c r="F1595" s="233" t="s">
        <v>2014</v>
      </c>
      <c r="G1595" s="230"/>
      <c r="H1595" s="232" t="s">
        <v>30</v>
      </c>
      <c r="I1595" s="234"/>
      <c r="J1595" s="230"/>
      <c r="K1595" s="230"/>
      <c r="L1595" s="235"/>
      <c r="M1595" s="236"/>
      <c r="N1595" s="237"/>
      <c r="O1595" s="237"/>
      <c r="P1595" s="237"/>
      <c r="Q1595" s="237"/>
      <c r="R1595" s="237"/>
      <c r="S1595" s="237"/>
      <c r="T1595" s="238"/>
      <c r="AT1595" s="239" t="s">
        <v>152</v>
      </c>
      <c r="AU1595" s="239" t="s">
        <v>84</v>
      </c>
      <c r="AV1595" s="11" t="s">
        <v>82</v>
      </c>
      <c r="AW1595" s="11" t="s">
        <v>37</v>
      </c>
      <c r="AX1595" s="11" t="s">
        <v>74</v>
      </c>
      <c r="AY1595" s="239" t="s">
        <v>143</v>
      </c>
    </row>
    <row r="1596" s="12" customFormat="1">
      <c r="B1596" s="240"/>
      <c r="C1596" s="241"/>
      <c r="D1596" s="231" t="s">
        <v>152</v>
      </c>
      <c r="E1596" s="242" t="s">
        <v>30</v>
      </c>
      <c r="F1596" s="243" t="s">
        <v>2015</v>
      </c>
      <c r="G1596" s="241"/>
      <c r="H1596" s="244">
        <v>0.29999999999999999</v>
      </c>
      <c r="I1596" s="245"/>
      <c r="J1596" s="241"/>
      <c r="K1596" s="241"/>
      <c r="L1596" s="246"/>
      <c r="M1596" s="247"/>
      <c r="N1596" s="248"/>
      <c r="O1596" s="248"/>
      <c r="P1596" s="248"/>
      <c r="Q1596" s="248"/>
      <c r="R1596" s="248"/>
      <c r="S1596" s="248"/>
      <c r="T1596" s="249"/>
      <c r="AT1596" s="250" t="s">
        <v>152</v>
      </c>
      <c r="AU1596" s="250" t="s">
        <v>84</v>
      </c>
      <c r="AV1596" s="12" t="s">
        <v>84</v>
      </c>
      <c r="AW1596" s="12" t="s">
        <v>37</v>
      </c>
      <c r="AX1596" s="12" t="s">
        <v>74</v>
      </c>
      <c r="AY1596" s="250" t="s">
        <v>143</v>
      </c>
    </row>
    <row r="1597" s="11" customFormat="1">
      <c r="B1597" s="229"/>
      <c r="C1597" s="230"/>
      <c r="D1597" s="231" t="s">
        <v>152</v>
      </c>
      <c r="E1597" s="232" t="s">
        <v>30</v>
      </c>
      <c r="F1597" s="233" t="s">
        <v>963</v>
      </c>
      <c r="G1597" s="230"/>
      <c r="H1597" s="232" t="s">
        <v>30</v>
      </c>
      <c r="I1597" s="234"/>
      <c r="J1597" s="230"/>
      <c r="K1597" s="230"/>
      <c r="L1597" s="235"/>
      <c r="M1597" s="236"/>
      <c r="N1597" s="237"/>
      <c r="O1597" s="237"/>
      <c r="P1597" s="237"/>
      <c r="Q1597" s="237"/>
      <c r="R1597" s="237"/>
      <c r="S1597" s="237"/>
      <c r="T1597" s="238"/>
      <c r="AT1597" s="239" t="s">
        <v>152</v>
      </c>
      <c r="AU1597" s="239" t="s">
        <v>84</v>
      </c>
      <c r="AV1597" s="11" t="s">
        <v>82</v>
      </c>
      <c r="AW1597" s="11" t="s">
        <v>37</v>
      </c>
      <c r="AX1597" s="11" t="s">
        <v>74</v>
      </c>
      <c r="AY1597" s="239" t="s">
        <v>143</v>
      </c>
    </row>
    <row r="1598" s="11" customFormat="1">
      <c r="B1598" s="229"/>
      <c r="C1598" s="230"/>
      <c r="D1598" s="231" t="s">
        <v>152</v>
      </c>
      <c r="E1598" s="232" t="s">
        <v>30</v>
      </c>
      <c r="F1598" s="233" t="s">
        <v>2016</v>
      </c>
      <c r="G1598" s="230"/>
      <c r="H1598" s="232" t="s">
        <v>30</v>
      </c>
      <c r="I1598" s="234"/>
      <c r="J1598" s="230"/>
      <c r="K1598" s="230"/>
      <c r="L1598" s="235"/>
      <c r="M1598" s="236"/>
      <c r="N1598" s="237"/>
      <c r="O1598" s="237"/>
      <c r="P1598" s="237"/>
      <c r="Q1598" s="237"/>
      <c r="R1598" s="237"/>
      <c r="S1598" s="237"/>
      <c r="T1598" s="238"/>
      <c r="AT1598" s="239" t="s">
        <v>152</v>
      </c>
      <c r="AU1598" s="239" t="s">
        <v>84</v>
      </c>
      <c r="AV1598" s="11" t="s">
        <v>82</v>
      </c>
      <c r="AW1598" s="11" t="s">
        <v>37</v>
      </c>
      <c r="AX1598" s="11" t="s">
        <v>74</v>
      </c>
      <c r="AY1598" s="239" t="s">
        <v>143</v>
      </c>
    </row>
    <row r="1599" s="12" customFormat="1">
      <c r="B1599" s="240"/>
      <c r="C1599" s="241"/>
      <c r="D1599" s="231" t="s">
        <v>152</v>
      </c>
      <c r="E1599" s="242" t="s">
        <v>30</v>
      </c>
      <c r="F1599" s="243" t="s">
        <v>2017</v>
      </c>
      <c r="G1599" s="241"/>
      <c r="H1599" s="244">
        <v>7</v>
      </c>
      <c r="I1599" s="245"/>
      <c r="J1599" s="241"/>
      <c r="K1599" s="241"/>
      <c r="L1599" s="246"/>
      <c r="M1599" s="247"/>
      <c r="N1599" s="248"/>
      <c r="O1599" s="248"/>
      <c r="P1599" s="248"/>
      <c r="Q1599" s="248"/>
      <c r="R1599" s="248"/>
      <c r="S1599" s="248"/>
      <c r="T1599" s="249"/>
      <c r="AT1599" s="250" t="s">
        <v>152</v>
      </c>
      <c r="AU1599" s="250" t="s">
        <v>84</v>
      </c>
      <c r="AV1599" s="12" t="s">
        <v>84</v>
      </c>
      <c r="AW1599" s="12" t="s">
        <v>37</v>
      </c>
      <c r="AX1599" s="12" t="s">
        <v>74</v>
      </c>
      <c r="AY1599" s="250" t="s">
        <v>143</v>
      </c>
    </row>
    <row r="1600" s="14" customFormat="1">
      <c r="B1600" s="262"/>
      <c r="C1600" s="263"/>
      <c r="D1600" s="231" t="s">
        <v>152</v>
      </c>
      <c r="E1600" s="264" t="s">
        <v>30</v>
      </c>
      <c r="F1600" s="265" t="s">
        <v>187</v>
      </c>
      <c r="G1600" s="263"/>
      <c r="H1600" s="266">
        <v>7.2999999999999998</v>
      </c>
      <c r="I1600" s="267"/>
      <c r="J1600" s="263"/>
      <c r="K1600" s="263"/>
      <c r="L1600" s="268"/>
      <c r="M1600" s="269"/>
      <c r="N1600" s="270"/>
      <c r="O1600" s="270"/>
      <c r="P1600" s="270"/>
      <c r="Q1600" s="270"/>
      <c r="R1600" s="270"/>
      <c r="S1600" s="270"/>
      <c r="T1600" s="271"/>
      <c r="AT1600" s="272" t="s">
        <v>152</v>
      </c>
      <c r="AU1600" s="272" t="s">
        <v>84</v>
      </c>
      <c r="AV1600" s="14" t="s">
        <v>150</v>
      </c>
      <c r="AW1600" s="14" t="s">
        <v>37</v>
      </c>
      <c r="AX1600" s="14" t="s">
        <v>82</v>
      </c>
      <c r="AY1600" s="272" t="s">
        <v>143</v>
      </c>
    </row>
    <row r="1601" s="1" customFormat="1" ht="25.5" customHeight="1">
      <c r="B1601" s="46"/>
      <c r="C1601" s="217" t="s">
        <v>2018</v>
      </c>
      <c r="D1601" s="217" t="s">
        <v>145</v>
      </c>
      <c r="E1601" s="218" t="s">
        <v>2019</v>
      </c>
      <c r="F1601" s="219" t="s">
        <v>2020</v>
      </c>
      <c r="G1601" s="220" t="s">
        <v>148</v>
      </c>
      <c r="H1601" s="221">
        <v>0.161</v>
      </c>
      <c r="I1601" s="222"/>
      <c r="J1601" s="223">
        <f>ROUND(I1601*H1601,2)</f>
        <v>0</v>
      </c>
      <c r="K1601" s="219" t="s">
        <v>149</v>
      </c>
      <c r="L1601" s="72"/>
      <c r="M1601" s="224" t="s">
        <v>30</v>
      </c>
      <c r="N1601" s="225" t="s">
        <v>45</v>
      </c>
      <c r="O1601" s="47"/>
      <c r="P1601" s="226">
        <f>O1601*H1601</f>
        <v>0</v>
      </c>
      <c r="Q1601" s="226">
        <v>0.023369999999999998</v>
      </c>
      <c r="R1601" s="226">
        <f>Q1601*H1601</f>
        <v>0.0037625699999999998</v>
      </c>
      <c r="S1601" s="226">
        <v>0</v>
      </c>
      <c r="T1601" s="227">
        <f>S1601*H1601</f>
        <v>0</v>
      </c>
      <c r="AR1601" s="24" t="s">
        <v>251</v>
      </c>
      <c r="AT1601" s="24" t="s">
        <v>145</v>
      </c>
      <c r="AU1601" s="24" t="s">
        <v>84</v>
      </c>
      <c r="AY1601" s="24" t="s">
        <v>143</v>
      </c>
      <c r="BE1601" s="228">
        <f>IF(N1601="základní",J1601,0)</f>
        <v>0</v>
      </c>
      <c r="BF1601" s="228">
        <f>IF(N1601="snížená",J1601,0)</f>
        <v>0</v>
      </c>
      <c r="BG1601" s="228">
        <f>IF(N1601="zákl. přenesená",J1601,0)</f>
        <v>0</v>
      </c>
      <c r="BH1601" s="228">
        <f>IF(N1601="sníž. přenesená",J1601,0)</f>
        <v>0</v>
      </c>
      <c r="BI1601" s="228">
        <f>IF(N1601="nulová",J1601,0)</f>
        <v>0</v>
      </c>
      <c r="BJ1601" s="24" t="s">
        <v>82</v>
      </c>
      <c r="BK1601" s="228">
        <f>ROUND(I1601*H1601,2)</f>
        <v>0</v>
      </c>
      <c r="BL1601" s="24" t="s">
        <v>251</v>
      </c>
      <c r="BM1601" s="24" t="s">
        <v>2021</v>
      </c>
    </row>
    <row r="1602" s="11" customFormat="1">
      <c r="B1602" s="229"/>
      <c r="C1602" s="230"/>
      <c r="D1602" s="231" t="s">
        <v>152</v>
      </c>
      <c r="E1602" s="232" t="s">
        <v>30</v>
      </c>
      <c r="F1602" s="233" t="s">
        <v>2022</v>
      </c>
      <c r="G1602" s="230"/>
      <c r="H1602" s="232" t="s">
        <v>30</v>
      </c>
      <c r="I1602" s="234"/>
      <c r="J1602" s="230"/>
      <c r="K1602" s="230"/>
      <c r="L1602" s="235"/>
      <c r="M1602" s="236"/>
      <c r="N1602" s="237"/>
      <c r="O1602" s="237"/>
      <c r="P1602" s="237"/>
      <c r="Q1602" s="237"/>
      <c r="R1602" s="237"/>
      <c r="S1602" s="237"/>
      <c r="T1602" s="238"/>
      <c r="AT1602" s="239" t="s">
        <v>152</v>
      </c>
      <c r="AU1602" s="239" t="s">
        <v>84</v>
      </c>
      <c r="AV1602" s="11" t="s">
        <v>82</v>
      </c>
      <c r="AW1602" s="11" t="s">
        <v>37</v>
      </c>
      <c r="AX1602" s="11" t="s">
        <v>74</v>
      </c>
      <c r="AY1602" s="239" t="s">
        <v>143</v>
      </c>
    </row>
    <row r="1603" s="12" customFormat="1">
      <c r="B1603" s="240"/>
      <c r="C1603" s="241"/>
      <c r="D1603" s="231" t="s">
        <v>152</v>
      </c>
      <c r="E1603" s="242" t="s">
        <v>30</v>
      </c>
      <c r="F1603" s="243" t="s">
        <v>2023</v>
      </c>
      <c r="G1603" s="241"/>
      <c r="H1603" s="244">
        <v>0.161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AT1603" s="250" t="s">
        <v>152</v>
      </c>
      <c r="AU1603" s="250" t="s">
        <v>84</v>
      </c>
      <c r="AV1603" s="12" t="s">
        <v>84</v>
      </c>
      <c r="AW1603" s="12" t="s">
        <v>37</v>
      </c>
      <c r="AX1603" s="12" t="s">
        <v>82</v>
      </c>
      <c r="AY1603" s="250" t="s">
        <v>143</v>
      </c>
    </row>
    <row r="1604" s="1" customFormat="1" ht="16.5" customHeight="1">
      <c r="B1604" s="46"/>
      <c r="C1604" s="273" t="s">
        <v>2024</v>
      </c>
      <c r="D1604" s="273" t="s">
        <v>195</v>
      </c>
      <c r="E1604" s="274" t="s">
        <v>2025</v>
      </c>
      <c r="F1604" s="275" t="s">
        <v>2026</v>
      </c>
      <c r="G1604" s="276" t="s">
        <v>209</v>
      </c>
      <c r="H1604" s="277">
        <v>8.0999999999999996</v>
      </c>
      <c r="I1604" s="278"/>
      <c r="J1604" s="279">
        <f>ROUND(I1604*H1604,2)</f>
        <v>0</v>
      </c>
      <c r="K1604" s="275" t="s">
        <v>149</v>
      </c>
      <c r="L1604" s="280"/>
      <c r="M1604" s="281" t="s">
        <v>30</v>
      </c>
      <c r="N1604" s="282" t="s">
        <v>45</v>
      </c>
      <c r="O1604" s="47"/>
      <c r="P1604" s="226">
        <f>O1604*H1604</f>
        <v>0</v>
      </c>
      <c r="Q1604" s="226">
        <v>0.012800000000000001</v>
      </c>
      <c r="R1604" s="226">
        <f>Q1604*H1604</f>
        <v>0.10367999999999999</v>
      </c>
      <c r="S1604" s="226">
        <v>0</v>
      </c>
      <c r="T1604" s="227">
        <f>S1604*H1604</f>
        <v>0</v>
      </c>
      <c r="AR1604" s="24" t="s">
        <v>363</v>
      </c>
      <c r="AT1604" s="24" t="s">
        <v>195</v>
      </c>
      <c r="AU1604" s="24" t="s">
        <v>84</v>
      </c>
      <c r="AY1604" s="24" t="s">
        <v>143</v>
      </c>
      <c r="BE1604" s="228">
        <f>IF(N1604="základní",J1604,0)</f>
        <v>0</v>
      </c>
      <c r="BF1604" s="228">
        <f>IF(N1604="snížená",J1604,0)</f>
        <v>0</v>
      </c>
      <c r="BG1604" s="228">
        <f>IF(N1604="zákl. přenesená",J1604,0)</f>
        <v>0</v>
      </c>
      <c r="BH1604" s="228">
        <f>IF(N1604="sníž. přenesená",J1604,0)</f>
        <v>0</v>
      </c>
      <c r="BI1604" s="228">
        <f>IF(N1604="nulová",J1604,0)</f>
        <v>0</v>
      </c>
      <c r="BJ1604" s="24" t="s">
        <v>82</v>
      </c>
      <c r="BK1604" s="228">
        <f>ROUND(I1604*H1604,2)</f>
        <v>0</v>
      </c>
      <c r="BL1604" s="24" t="s">
        <v>251</v>
      </c>
      <c r="BM1604" s="24" t="s">
        <v>2027</v>
      </c>
    </row>
    <row r="1605" s="11" customFormat="1">
      <c r="B1605" s="229"/>
      <c r="C1605" s="230"/>
      <c r="D1605" s="231" t="s">
        <v>152</v>
      </c>
      <c r="E1605" s="232" t="s">
        <v>30</v>
      </c>
      <c r="F1605" s="233" t="s">
        <v>722</v>
      </c>
      <c r="G1605" s="230"/>
      <c r="H1605" s="232" t="s">
        <v>30</v>
      </c>
      <c r="I1605" s="234"/>
      <c r="J1605" s="230"/>
      <c r="K1605" s="230"/>
      <c r="L1605" s="235"/>
      <c r="M1605" s="236"/>
      <c r="N1605" s="237"/>
      <c r="O1605" s="237"/>
      <c r="P1605" s="237"/>
      <c r="Q1605" s="237"/>
      <c r="R1605" s="237"/>
      <c r="S1605" s="237"/>
      <c r="T1605" s="238"/>
      <c r="AT1605" s="239" t="s">
        <v>152</v>
      </c>
      <c r="AU1605" s="239" t="s">
        <v>84</v>
      </c>
      <c r="AV1605" s="11" t="s">
        <v>82</v>
      </c>
      <c r="AW1605" s="11" t="s">
        <v>37</v>
      </c>
      <c r="AX1605" s="11" t="s">
        <v>74</v>
      </c>
      <c r="AY1605" s="239" t="s">
        <v>143</v>
      </c>
    </row>
    <row r="1606" s="12" customFormat="1">
      <c r="B1606" s="240"/>
      <c r="C1606" s="241"/>
      <c r="D1606" s="231" t="s">
        <v>152</v>
      </c>
      <c r="E1606" s="242" t="s">
        <v>30</v>
      </c>
      <c r="F1606" s="243" t="s">
        <v>2028</v>
      </c>
      <c r="G1606" s="241"/>
      <c r="H1606" s="244">
        <v>8.0999999999999996</v>
      </c>
      <c r="I1606" s="245"/>
      <c r="J1606" s="241"/>
      <c r="K1606" s="241"/>
      <c r="L1606" s="246"/>
      <c r="M1606" s="247"/>
      <c r="N1606" s="248"/>
      <c r="O1606" s="248"/>
      <c r="P1606" s="248"/>
      <c r="Q1606" s="248"/>
      <c r="R1606" s="248"/>
      <c r="S1606" s="248"/>
      <c r="T1606" s="249"/>
      <c r="AT1606" s="250" t="s">
        <v>152</v>
      </c>
      <c r="AU1606" s="250" t="s">
        <v>84</v>
      </c>
      <c r="AV1606" s="12" t="s">
        <v>84</v>
      </c>
      <c r="AW1606" s="12" t="s">
        <v>37</v>
      </c>
      <c r="AX1606" s="12" t="s">
        <v>82</v>
      </c>
      <c r="AY1606" s="250" t="s">
        <v>143</v>
      </c>
    </row>
    <row r="1607" s="1" customFormat="1" ht="25.5" customHeight="1">
      <c r="B1607" s="46"/>
      <c r="C1607" s="217" t="s">
        <v>2029</v>
      </c>
      <c r="D1607" s="217" t="s">
        <v>145</v>
      </c>
      <c r="E1607" s="218" t="s">
        <v>2030</v>
      </c>
      <c r="F1607" s="219" t="s">
        <v>2031</v>
      </c>
      <c r="G1607" s="220" t="s">
        <v>209</v>
      </c>
      <c r="H1607" s="221">
        <v>105</v>
      </c>
      <c r="I1607" s="222"/>
      <c r="J1607" s="223">
        <f>ROUND(I1607*H1607,2)</f>
        <v>0</v>
      </c>
      <c r="K1607" s="219" t="s">
        <v>149</v>
      </c>
      <c r="L1607" s="72"/>
      <c r="M1607" s="224" t="s">
        <v>30</v>
      </c>
      <c r="N1607" s="225" t="s">
        <v>45</v>
      </c>
      <c r="O1607" s="47"/>
      <c r="P1607" s="226">
        <f>O1607*H1607</f>
        <v>0</v>
      </c>
      <c r="Q1607" s="226">
        <v>0</v>
      </c>
      <c r="R1607" s="226">
        <f>Q1607*H1607</f>
        <v>0</v>
      </c>
      <c r="S1607" s="226">
        <v>0</v>
      </c>
      <c r="T1607" s="227">
        <f>S1607*H1607</f>
        <v>0</v>
      </c>
      <c r="AR1607" s="24" t="s">
        <v>251</v>
      </c>
      <c r="AT1607" s="24" t="s">
        <v>145</v>
      </c>
      <c r="AU1607" s="24" t="s">
        <v>84</v>
      </c>
      <c r="AY1607" s="24" t="s">
        <v>143</v>
      </c>
      <c r="BE1607" s="228">
        <f>IF(N1607="základní",J1607,0)</f>
        <v>0</v>
      </c>
      <c r="BF1607" s="228">
        <f>IF(N1607="snížená",J1607,0)</f>
        <v>0</v>
      </c>
      <c r="BG1607" s="228">
        <f>IF(N1607="zákl. přenesená",J1607,0)</f>
        <v>0</v>
      </c>
      <c r="BH1607" s="228">
        <f>IF(N1607="sníž. přenesená",J1607,0)</f>
        <v>0</v>
      </c>
      <c r="BI1607" s="228">
        <f>IF(N1607="nulová",J1607,0)</f>
        <v>0</v>
      </c>
      <c r="BJ1607" s="24" t="s">
        <v>82</v>
      </c>
      <c r="BK1607" s="228">
        <f>ROUND(I1607*H1607,2)</f>
        <v>0</v>
      </c>
      <c r="BL1607" s="24" t="s">
        <v>251</v>
      </c>
      <c r="BM1607" s="24" t="s">
        <v>2032</v>
      </c>
    </row>
    <row r="1608" s="11" customFormat="1">
      <c r="B1608" s="229"/>
      <c r="C1608" s="230"/>
      <c r="D1608" s="231" t="s">
        <v>152</v>
      </c>
      <c r="E1608" s="232" t="s">
        <v>30</v>
      </c>
      <c r="F1608" s="233" t="s">
        <v>1811</v>
      </c>
      <c r="G1608" s="230"/>
      <c r="H1608" s="232" t="s">
        <v>30</v>
      </c>
      <c r="I1608" s="234"/>
      <c r="J1608" s="230"/>
      <c r="K1608" s="230"/>
      <c r="L1608" s="235"/>
      <c r="M1608" s="236"/>
      <c r="N1608" s="237"/>
      <c r="O1608" s="237"/>
      <c r="P1608" s="237"/>
      <c r="Q1608" s="237"/>
      <c r="R1608" s="237"/>
      <c r="S1608" s="237"/>
      <c r="T1608" s="238"/>
      <c r="AT1608" s="239" t="s">
        <v>152</v>
      </c>
      <c r="AU1608" s="239" t="s">
        <v>84</v>
      </c>
      <c r="AV1608" s="11" t="s">
        <v>82</v>
      </c>
      <c r="AW1608" s="11" t="s">
        <v>37</v>
      </c>
      <c r="AX1608" s="11" t="s">
        <v>74</v>
      </c>
      <c r="AY1608" s="239" t="s">
        <v>143</v>
      </c>
    </row>
    <row r="1609" s="11" customFormat="1">
      <c r="B1609" s="229"/>
      <c r="C1609" s="230"/>
      <c r="D1609" s="231" t="s">
        <v>152</v>
      </c>
      <c r="E1609" s="232" t="s">
        <v>30</v>
      </c>
      <c r="F1609" s="233" t="s">
        <v>2033</v>
      </c>
      <c r="G1609" s="230"/>
      <c r="H1609" s="232" t="s">
        <v>30</v>
      </c>
      <c r="I1609" s="234"/>
      <c r="J1609" s="230"/>
      <c r="K1609" s="230"/>
      <c r="L1609" s="235"/>
      <c r="M1609" s="236"/>
      <c r="N1609" s="237"/>
      <c r="O1609" s="237"/>
      <c r="P1609" s="237"/>
      <c r="Q1609" s="237"/>
      <c r="R1609" s="237"/>
      <c r="S1609" s="237"/>
      <c r="T1609" s="238"/>
      <c r="AT1609" s="239" t="s">
        <v>152</v>
      </c>
      <c r="AU1609" s="239" t="s">
        <v>84</v>
      </c>
      <c r="AV1609" s="11" t="s">
        <v>82</v>
      </c>
      <c r="AW1609" s="11" t="s">
        <v>37</v>
      </c>
      <c r="AX1609" s="11" t="s">
        <v>74</v>
      </c>
      <c r="AY1609" s="239" t="s">
        <v>143</v>
      </c>
    </row>
    <row r="1610" s="12" customFormat="1">
      <c r="B1610" s="240"/>
      <c r="C1610" s="241"/>
      <c r="D1610" s="231" t="s">
        <v>152</v>
      </c>
      <c r="E1610" s="242" t="s">
        <v>30</v>
      </c>
      <c r="F1610" s="243" t="s">
        <v>2034</v>
      </c>
      <c r="G1610" s="241"/>
      <c r="H1610" s="244">
        <v>100</v>
      </c>
      <c r="I1610" s="245"/>
      <c r="J1610" s="241"/>
      <c r="K1610" s="241"/>
      <c r="L1610" s="246"/>
      <c r="M1610" s="247"/>
      <c r="N1610" s="248"/>
      <c r="O1610" s="248"/>
      <c r="P1610" s="248"/>
      <c r="Q1610" s="248"/>
      <c r="R1610" s="248"/>
      <c r="S1610" s="248"/>
      <c r="T1610" s="249"/>
      <c r="AT1610" s="250" t="s">
        <v>152</v>
      </c>
      <c r="AU1610" s="250" t="s">
        <v>84</v>
      </c>
      <c r="AV1610" s="12" t="s">
        <v>84</v>
      </c>
      <c r="AW1610" s="12" t="s">
        <v>37</v>
      </c>
      <c r="AX1610" s="12" t="s">
        <v>74</v>
      </c>
      <c r="AY1610" s="250" t="s">
        <v>143</v>
      </c>
    </row>
    <row r="1611" s="11" customFormat="1">
      <c r="B1611" s="229"/>
      <c r="C1611" s="230"/>
      <c r="D1611" s="231" t="s">
        <v>152</v>
      </c>
      <c r="E1611" s="232" t="s">
        <v>30</v>
      </c>
      <c r="F1611" s="233" t="s">
        <v>2035</v>
      </c>
      <c r="G1611" s="230"/>
      <c r="H1611" s="232" t="s">
        <v>30</v>
      </c>
      <c r="I1611" s="234"/>
      <c r="J1611" s="230"/>
      <c r="K1611" s="230"/>
      <c r="L1611" s="235"/>
      <c r="M1611" s="236"/>
      <c r="N1611" s="237"/>
      <c r="O1611" s="237"/>
      <c r="P1611" s="237"/>
      <c r="Q1611" s="237"/>
      <c r="R1611" s="237"/>
      <c r="S1611" s="237"/>
      <c r="T1611" s="238"/>
      <c r="AT1611" s="239" t="s">
        <v>152</v>
      </c>
      <c r="AU1611" s="239" t="s">
        <v>84</v>
      </c>
      <c r="AV1611" s="11" t="s">
        <v>82</v>
      </c>
      <c r="AW1611" s="11" t="s">
        <v>37</v>
      </c>
      <c r="AX1611" s="11" t="s">
        <v>74</v>
      </c>
      <c r="AY1611" s="239" t="s">
        <v>143</v>
      </c>
    </row>
    <row r="1612" s="11" customFormat="1">
      <c r="B1612" s="229"/>
      <c r="C1612" s="230"/>
      <c r="D1612" s="231" t="s">
        <v>152</v>
      </c>
      <c r="E1612" s="232" t="s">
        <v>30</v>
      </c>
      <c r="F1612" s="233" t="s">
        <v>2036</v>
      </c>
      <c r="G1612" s="230"/>
      <c r="H1612" s="232" t="s">
        <v>30</v>
      </c>
      <c r="I1612" s="234"/>
      <c r="J1612" s="230"/>
      <c r="K1612" s="230"/>
      <c r="L1612" s="235"/>
      <c r="M1612" s="236"/>
      <c r="N1612" s="237"/>
      <c r="O1612" s="237"/>
      <c r="P1612" s="237"/>
      <c r="Q1612" s="237"/>
      <c r="R1612" s="237"/>
      <c r="S1612" s="237"/>
      <c r="T1612" s="238"/>
      <c r="AT1612" s="239" t="s">
        <v>152</v>
      </c>
      <c r="AU1612" s="239" t="s">
        <v>84</v>
      </c>
      <c r="AV1612" s="11" t="s">
        <v>82</v>
      </c>
      <c r="AW1612" s="11" t="s">
        <v>37</v>
      </c>
      <c r="AX1612" s="11" t="s">
        <v>74</v>
      </c>
      <c r="AY1612" s="239" t="s">
        <v>143</v>
      </c>
    </row>
    <row r="1613" s="12" customFormat="1">
      <c r="B1613" s="240"/>
      <c r="C1613" s="241"/>
      <c r="D1613" s="231" t="s">
        <v>152</v>
      </c>
      <c r="E1613" s="242" t="s">
        <v>30</v>
      </c>
      <c r="F1613" s="243" t="s">
        <v>935</v>
      </c>
      <c r="G1613" s="241"/>
      <c r="H1613" s="244">
        <v>4</v>
      </c>
      <c r="I1613" s="245"/>
      <c r="J1613" s="241"/>
      <c r="K1613" s="241"/>
      <c r="L1613" s="246"/>
      <c r="M1613" s="247"/>
      <c r="N1613" s="248"/>
      <c r="O1613" s="248"/>
      <c r="P1613" s="248"/>
      <c r="Q1613" s="248"/>
      <c r="R1613" s="248"/>
      <c r="S1613" s="248"/>
      <c r="T1613" s="249"/>
      <c r="AT1613" s="250" t="s">
        <v>152</v>
      </c>
      <c r="AU1613" s="250" t="s">
        <v>84</v>
      </c>
      <c r="AV1613" s="12" t="s">
        <v>84</v>
      </c>
      <c r="AW1613" s="12" t="s">
        <v>37</v>
      </c>
      <c r="AX1613" s="12" t="s">
        <v>74</v>
      </c>
      <c r="AY1613" s="250" t="s">
        <v>143</v>
      </c>
    </row>
    <row r="1614" s="11" customFormat="1">
      <c r="B1614" s="229"/>
      <c r="C1614" s="230"/>
      <c r="D1614" s="231" t="s">
        <v>152</v>
      </c>
      <c r="E1614" s="232" t="s">
        <v>30</v>
      </c>
      <c r="F1614" s="233" t="s">
        <v>2037</v>
      </c>
      <c r="G1614" s="230"/>
      <c r="H1614" s="232" t="s">
        <v>30</v>
      </c>
      <c r="I1614" s="234"/>
      <c r="J1614" s="230"/>
      <c r="K1614" s="230"/>
      <c r="L1614" s="235"/>
      <c r="M1614" s="236"/>
      <c r="N1614" s="237"/>
      <c r="O1614" s="237"/>
      <c r="P1614" s="237"/>
      <c r="Q1614" s="237"/>
      <c r="R1614" s="237"/>
      <c r="S1614" s="237"/>
      <c r="T1614" s="238"/>
      <c r="AT1614" s="239" t="s">
        <v>152</v>
      </c>
      <c r="AU1614" s="239" t="s">
        <v>84</v>
      </c>
      <c r="AV1614" s="11" t="s">
        <v>82</v>
      </c>
      <c r="AW1614" s="11" t="s">
        <v>37</v>
      </c>
      <c r="AX1614" s="11" t="s">
        <v>74</v>
      </c>
      <c r="AY1614" s="239" t="s">
        <v>143</v>
      </c>
    </row>
    <row r="1615" s="11" customFormat="1">
      <c r="B1615" s="229"/>
      <c r="C1615" s="230"/>
      <c r="D1615" s="231" t="s">
        <v>152</v>
      </c>
      <c r="E1615" s="232" t="s">
        <v>30</v>
      </c>
      <c r="F1615" s="233" t="s">
        <v>2036</v>
      </c>
      <c r="G1615" s="230"/>
      <c r="H1615" s="232" t="s">
        <v>30</v>
      </c>
      <c r="I1615" s="234"/>
      <c r="J1615" s="230"/>
      <c r="K1615" s="230"/>
      <c r="L1615" s="235"/>
      <c r="M1615" s="236"/>
      <c r="N1615" s="237"/>
      <c r="O1615" s="237"/>
      <c r="P1615" s="237"/>
      <c r="Q1615" s="237"/>
      <c r="R1615" s="237"/>
      <c r="S1615" s="237"/>
      <c r="T1615" s="238"/>
      <c r="AT1615" s="239" t="s">
        <v>152</v>
      </c>
      <c r="AU1615" s="239" t="s">
        <v>84</v>
      </c>
      <c r="AV1615" s="11" t="s">
        <v>82</v>
      </c>
      <c r="AW1615" s="11" t="s">
        <v>37</v>
      </c>
      <c r="AX1615" s="11" t="s">
        <v>74</v>
      </c>
      <c r="AY1615" s="239" t="s">
        <v>143</v>
      </c>
    </row>
    <row r="1616" s="12" customFormat="1">
      <c r="B1616" s="240"/>
      <c r="C1616" s="241"/>
      <c r="D1616" s="231" t="s">
        <v>152</v>
      </c>
      <c r="E1616" s="242" t="s">
        <v>30</v>
      </c>
      <c r="F1616" s="243" t="s">
        <v>2038</v>
      </c>
      <c r="G1616" s="241"/>
      <c r="H1616" s="244">
        <v>1</v>
      </c>
      <c r="I1616" s="245"/>
      <c r="J1616" s="241"/>
      <c r="K1616" s="241"/>
      <c r="L1616" s="246"/>
      <c r="M1616" s="247"/>
      <c r="N1616" s="248"/>
      <c r="O1616" s="248"/>
      <c r="P1616" s="248"/>
      <c r="Q1616" s="248"/>
      <c r="R1616" s="248"/>
      <c r="S1616" s="248"/>
      <c r="T1616" s="249"/>
      <c r="AT1616" s="250" t="s">
        <v>152</v>
      </c>
      <c r="AU1616" s="250" t="s">
        <v>84</v>
      </c>
      <c r="AV1616" s="12" t="s">
        <v>84</v>
      </c>
      <c r="AW1616" s="12" t="s">
        <v>37</v>
      </c>
      <c r="AX1616" s="12" t="s">
        <v>74</v>
      </c>
      <c r="AY1616" s="250" t="s">
        <v>143</v>
      </c>
    </row>
    <row r="1617" s="14" customFormat="1">
      <c r="B1617" s="262"/>
      <c r="C1617" s="263"/>
      <c r="D1617" s="231" t="s">
        <v>152</v>
      </c>
      <c r="E1617" s="264" t="s">
        <v>30</v>
      </c>
      <c r="F1617" s="265" t="s">
        <v>187</v>
      </c>
      <c r="G1617" s="263"/>
      <c r="H1617" s="266">
        <v>105</v>
      </c>
      <c r="I1617" s="267"/>
      <c r="J1617" s="263"/>
      <c r="K1617" s="263"/>
      <c r="L1617" s="268"/>
      <c r="M1617" s="269"/>
      <c r="N1617" s="270"/>
      <c r="O1617" s="270"/>
      <c r="P1617" s="270"/>
      <c r="Q1617" s="270"/>
      <c r="R1617" s="270"/>
      <c r="S1617" s="270"/>
      <c r="T1617" s="271"/>
      <c r="AT1617" s="272" t="s">
        <v>152</v>
      </c>
      <c r="AU1617" s="272" t="s">
        <v>84</v>
      </c>
      <c r="AV1617" s="14" t="s">
        <v>150</v>
      </c>
      <c r="AW1617" s="14" t="s">
        <v>37</v>
      </c>
      <c r="AX1617" s="14" t="s">
        <v>82</v>
      </c>
      <c r="AY1617" s="272" t="s">
        <v>143</v>
      </c>
    </row>
    <row r="1618" s="1" customFormat="1" ht="16.5" customHeight="1">
      <c r="B1618" s="46"/>
      <c r="C1618" s="217" t="s">
        <v>2039</v>
      </c>
      <c r="D1618" s="217" t="s">
        <v>145</v>
      </c>
      <c r="E1618" s="218" t="s">
        <v>2040</v>
      </c>
      <c r="F1618" s="219" t="s">
        <v>2041</v>
      </c>
      <c r="G1618" s="220" t="s">
        <v>209</v>
      </c>
      <c r="H1618" s="221">
        <v>52.5</v>
      </c>
      <c r="I1618" s="222"/>
      <c r="J1618" s="223">
        <f>ROUND(I1618*H1618,2)</f>
        <v>0</v>
      </c>
      <c r="K1618" s="219" t="s">
        <v>30</v>
      </c>
      <c r="L1618" s="72"/>
      <c r="M1618" s="224" t="s">
        <v>30</v>
      </c>
      <c r="N1618" s="225" t="s">
        <v>45</v>
      </c>
      <c r="O1618" s="47"/>
      <c r="P1618" s="226">
        <f>O1618*H1618</f>
        <v>0</v>
      </c>
      <c r="Q1618" s="226">
        <v>0.023369999999999998</v>
      </c>
      <c r="R1618" s="226">
        <f>Q1618*H1618</f>
        <v>1.2269249999999998</v>
      </c>
      <c r="S1618" s="226">
        <v>0</v>
      </c>
      <c r="T1618" s="227">
        <f>S1618*H1618</f>
        <v>0</v>
      </c>
      <c r="AR1618" s="24" t="s">
        <v>251</v>
      </c>
      <c r="AT1618" s="24" t="s">
        <v>145</v>
      </c>
      <c r="AU1618" s="24" t="s">
        <v>84</v>
      </c>
      <c r="AY1618" s="24" t="s">
        <v>143</v>
      </c>
      <c r="BE1618" s="228">
        <f>IF(N1618="základní",J1618,0)</f>
        <v>0</v>
      </c>
      <c r="BF1618" s="228">
        <f>IF(N1618="snížená",J1618,0)</f>
        <v>0</v>
      </c>
      <c r="BG1618" s="228">
        <f>IF(N1618="zákl. přenesená",J1618,0)</f>
        <v>0</v>
      </c>
      <c r="BH1618" s="228">
        <f>IF(N1618="sníž. přenesená",J1618,0)</f>
        <v>0</v>
      </c>
      <c r="BI1618" s="228">
        <f>IF(N1618="nulová",J1618,0)</f>
        <v>0</v>
      </c>
      <c r="BJ1618" s="24" t="s">
        <v>82</v>
      </c>
      <c r="BK1618" s="228">
        <f>ROUND(I1618*H1618,2)</f>
        <v>0</v>
      </c>
      <c r="BL1618" s="24" t="s">
        <v>251</v>
      </c>
      <c r="BM1618" s="24" t="s">
        <v>2042</v>
      </c>
    </row>
    <row r="1619" s="11" customFormat="1">
      <c r="B1619" s="229"/>
      <c r="C1619" s="230"/>
      <c r="D1619" s="231" t="s">
        <v>152</v>
      </c>
      <c r="E1619" s="232" t="s">
        <v>30</v>
      </c>
      <c r="F1619" s="233" t="s">
        <v>2043</v>
      </c>
      <c r="G1619" s="230"/>
      <c r="H1619" s="232" t="s">
        <v>30</v>
      </c>
      <c r="I1619" s="234"/>
      <c r="J1619" s="230"/>
      <c r="K1619" s="230"/>
      <c r="L1619" s="235"/>
      <c r="M1619" s="236"/>
      <c r="N1619" s="237"/>
      <c r="O1619" s="237"/>
      <c r="P1619" s="237"/>
      <c r="Q1619" s="237"/>
      <c r="R1619" s="237"/>
      <c r="S1619" s="237"/>
      <c r="T1619" s="238"/>
      <c r="AT1619" s="239" t="s">
        <v>152</v>
      </c>
      <c r="AU1619" s="239" t="s">
        <v>84</v>
      </c>
      <c r="AV1619" s="11" t="s">
        <v>82</v>
      </c>
      <c r="AW1619" s="11" t="s">
        <v>37</v>
      </c>
      <c r="AX1619" s="11" t="s">
        <v>74</v>
      </c>
      <c r="AY1619" s="239" t="s">
        <v>143</v>
      </c>
    </row>
    <row r="1620" s="12" customFormat="1">
      <c r="B1620" s="240"/>
      <c r="C1620" s="241"/>
      <c r="D1620" s="231" t="s">
        <v>152</v>
      </c>
      <c r="E1620" s="242" t="s">
        <v>30</v>
      </c>
      <c r="F1620" s="243" t="s">
        <v>2044</v>
      </c>
      <c r="G1620" s="241"/>
      <c r="H1620" s="244">
        <v>52.5</v>
      </c>
      <c r="I1620" s="245"/>
      <c r="J1620" s="241"/>
      <c r="K1620" s="241"/>
      <c r="L1620" s="246"/>
      <c r="M1620" s="247"/>
      <c r="N1620" s="248"/>
      <c r="O1620" s="248"/>
      <c r="P1620" s="248"/>
      <c r="Q1620" s="248"/>
      <c r="R1620" s="248"/>
      <c r="S1620" s="248"/>
      <c r="T1620" s="249"/>
      <c r="AT1620" s="250" t="s">
        <v>152</v>
      </c>
      <c r="AU1620" s="250" t="s">
        <v>84</v>
      </c>
      <c r="AV1620" s="12" t="s">
        <v>84</v>
      </c>
      <c r="AW1620" s="12" t="s">
        <v>37</v>
      </c>
      <c r="AX1620" s="12" t="s">
        <v>82</v>
      </c>
      <c r="AY1620" s="250" t="s">
        <v>143</v>
      </c>
    </row>
    <row r="1621" s="1" customFormat="1" ht="16.5" customHeight="1">
      <c r="B1621" s="46"/>
      <c r="C1621" s="273" t="s">
        <v>2045</v>
      </c>
      <c r="D1621" s="273" t="s">
        <v>195</v>
      </c>
      <c r="E1621" s="274" t="s">
        <v>2046</v>
      </c>
      <c r="F1621" s="275" t="s">
        <v>2047</v>
      </c>
      <c r="G1621" s="276" t="s">
        <v>209</v>
      </c>
      <c r="H1621" s="277">
        <v>116</v>
      </c>
      <c r="I1621" s="278"/>
      <c r="J1621" s="279">
        <f>ROUND(I1621*H1621,2)</f>
        <v>0</v>
      </c>
      <c r="K1621" s="275" t="s">
        <v>149</v>
      </c>
      <c r="L1621" s="280"/>
      <c r="M1621" s="281" t="s">
        <v>30</v>
      </c>
      <c r="N1621" s="282" t="s">
        <v>45</v>
      </c>
      <c r="O1621" s="47"/>
      <c r="P1621" s="226">
        <f>O1621*H1621</f>
        <v>0</v>
      </c>
      <c r="Q1621" s="226">
        <v>0.017000000000000001</v>
      </c>
      <c r="R1621" s="226">
        <f>Q1621*H1621</f>
        <v>1.9720000000000002</v>
      </c>
      <c r="S1621" s="226">
        <v>0</v>
      </c>
      <c r="T1621" s="227">
        <f>S1621*H1621</f>
        <v>0</v>
      </c>
      <c r="AR1621" s="24" t="s">
        <v>363</v>
      </c>
      <c r="AT1621" s="24" t="s">
        <v>195</v>
      </c>
      <c r="AU1621" s="24" t="s">
        <v>84</v>
      </c>
      <c r="AY1621" s="24" t="s">
        <v>143</v>
      </c>
      <c r="BE1621" s="228">
        <f>IF(N1621="základní",J1621,0)</f>
        <v>0</v>
      </c>
      <c r="BF1621" s="228">
        <f>IF(N1621="snížená",J1621,0)</f>
        <v>0</v>
      </c>
      <c r="BG1621" s="228">
        <f>IF(N1621="zákl. přenesená",J1621,0)</f>
        <v>0</v>
      </c>
      <c r="BH1621" s="228">
        <f>IF(N1621="sníž. přenesená",J1621,0)</f>
        <v>0</v>
      </c>
      <c r="BI1621" s="228">
        <f>IF(N1621="nulová",J1621,0)</f>
        <v>0</v>
      </c>
      <c r="BJ1621" s="24" t="s">
        <v>82</v>
      </c>
      <c r="BK1621" s="228">
        <f>ROUND(I1621*H1621,2)</f>
        <v>0</v>
      </c>
      <c r="BL1621" s="24" t="s">
        <v>251</v>
      </c>
      <c r="BM1621" s="24" t="s">
        <v>2048</v>
      </c>
    </row>
    <row r="1622" s="11" customFormat="1">
      <c r="B1622" s="229"/>
      <c r="C1622" s="230"/>
      <c r="D1622" s="231" t="s">
        <v>152</v>
      </c>
      <c r="E1622" s="232" t="s">
        <v>30</v>
      </c>
      <c r="F1622" s="233" t="s">
        <v>722</v>
      </c>
      <c r="G1622" s="230"/>
      <c r="H1622" s="232" t="s">
        <v>30</v>
      </c>
      <c r="I1622" s="234"/>
      <c r="J1622" s="230"/>
      <c r="K1622" s="230"/>
      <c r="L1622" s="235"/>
      <c r="M1622" s="236"/>
      <c r="N1622" s="237"/>
      <c r="O1622" s="237"/>
      <c r="P1622" s="237"/>
      <c r="Q1622" s="237"/>
      <c r="R1622" s="237"/>
      <c r="S1622" s="237"/>
      <c r="T1622" s="238"/>
      <c r="AT1622" s="239" t="s">
        <v>152</v>
      </c>
      <c r="AU1622" s="239" t="s">
        <v>84</v>
      </c>
      <c r="AV1622" s="11" t="s">
        <v>82</v>
      </c>
      <c r="AW1622" s="11" t="s">
        <v>37</v>
      </c>
      <c r="AX1622" s="11" t="s">
        <v>74</v>
      </c>
      <c r="AY1622" s="239" t="s">
        <v>143</v>
      </c>
    </row>
    <row r="1623" s="11" customFormat="1">
      <c r="B1623" s="229"/>
      <c r="C1623" s="230"/>
      <c r="D1623" s="231" t="s">
        <v>152</v>
      </c>
      <c r="E1623" s="232" t="s">
        <v>30</v>
      </c>
      <c r="F1623" s="233" t="s">
        <v>2049</v>
      </c>
      <c r="G1623" s="230"/>
      <c r="H1623" s="232" t="s">
        <v>30</v>
      </c>
      <c r="I1623" s="234"/>
      <c r="J1623" s="230"/>
      <c r="K1623" s="230"/>
      <c r="L1623" s="235"/>
      <c r="M1623" s="236"/>
      <c r="N1623" s="237"/>
      <c r="O1623" s="237"/>
      <c r="P1623" s="237"/>
      <c r="Q1623" s="237"/>
      <c r="R1623" s="237"/>
      <c r="S1623" s="237"/>
      <c r="T1623" s="238"/>
      <c r="AT1623" s="239" t="s">
        <v>152</v>
      </c>
      <c r="AU1623" s="239" t="s">
        <v>84</v>
      </c>
      <c r="AV1623" s="11" t="s">
        <v>82</v>
      </c>
      <c r="AW1623" s="11" t="s">
        <v>37</v>
      </c>
      <c r="AX1623" s="11" t="s">
        <v>74</v>
      </c>
      <c r="AY1623" s="239" t="s">
        <v>143</v>
      </c>
    </row>
    <row r="1624" s="12" customFormat="1">
      <c r="B1624" s="240"/>
      <c r="C1624" s="241"/>
      <c r="D1624" s="231" t="s">
        <v>152</v>
      </c>
      <c r="E1624" s="242" t="s">
        <v>30</v>
      </c>
      <c r="F1624" s="243" t="s">
        <v>2050</v>
      </c>
      <c r="G1624" s="241"/>
      <c r="H1624" s="244">
        <v>116</v>
      </c>
      <c r="I1624" s="245"/>
      <c r="J1624" s="241"/>
      <c r="K1624" s="241"/>
      <c r="L1624" s="246"/>
      <c r="M1624" s="247"/>
      <c r="N1624" s="248"/>
      <c r="O1624" s="248"/>
      <c r="P1624" s="248"/>
      <c r="Q1624" s="248"/>
      <c r="R1624" s="248"/>
      <c r="S1624" s="248"/>
      <c r="T1624" s="249"/>
      <c r="AT1624" s="250" t="s">
        <v>152</v>
      </c>
      <c r="AU1624" s="250" t="s">
        <v>84</v>
      </c>
      <c r="AV1624" s="12" t="s">
        <v>84</v>
      </c>
      <c r="AW1624" s="12" t="s">
        <v>37</v>
      </c>
      <c r="AX1624" s="12" t="s">
        <v>82</v>
      </c>
      <c r="AY1624" s="250" t="s">
        <v>143</v>
      </c>
    </row>
    <row r="1625" s="1" customFormat="1" ht="16.5" customHeight="1">
      <c r="B1625" s="46"/>
      <c r="C1625" s="217" t="s">
        <v>2051</v>
      </c>
      <c r="D1625" s="217" t="s">
        <v>145</v>
      </c>
      <c r="E1625" s="218" t="s">
        <v>2052</v>
      </c>
      <c r="F1625" s="219" t="s">
        <v>2053</v>
      </c>
      <c r="G1625" s="220" t="s">
        <v>247</v>
      </c>
      <c r="H1625" s="221">
        <v>11</v>
      </c>
      <c r="I1625" s="222"/>
      <c r="J1625" s="223">
        <f>ROUND(I1625*H1625,2)</f>
        <v>0</v>
      </c>
      <c r="K1625" s="219" t="s">
        <v>30</v>
      </c>
      <c r="L1625" s="72"/>
      <c r="M1625" s="224" t="s">
        <v>30</v>
      </c>
      <c r="N1625" s="225" t="s">
        <v>45</v>
      </c>
      <c r="O1625" s="47"/>
      <c r="P1625" s="226">
        <f>O1625*H1625</f>
        <v>0</v>
      </c>
      <c r="Q1625" s="226">
        <v>0</v>
      </c>
      <c r="R1625" s="226">
        <f>Q1625*H1625</f>
        <v>0</v>
      </c>
      <c r="S1625" s="226">
        <v>0</v>
      </c>
      <c r="T1625" s="227">
        <f>S1625*H1625</f>
        <v>0</v>
      </c>
      <c r="AR1625" s="24" t="s">
        <v>251</v>
      </c>
      <c r="AT1625" s="24" t="s">
        <v>145</v>
      </c>
      <c r="AU1625" s="24" t="s">
        <v>84</v>
      </c>
      <c r="AY1625" s="24" t="s">
        <v>143</v>
      </c>
      <c r="BE1625" s="228">
        <f>IF(N1625="základní",J1625,0)</f>
        <v>0</v>
      </c>
      <c r="BF1625" s="228">
        <f>IF(N1625="snížená",J1625,0)</f>
        <v>0</v>
      </c>
      <c r="BG1625" s="228">
        <f>IF(N1625="zákl. přenesená",J1625,0)</f>
        <v>0</v>
      </c>
      <c r="BH1625" s="228">
        <f>IF(N1625="sníž. přenesená",J1625,0)</f>
        <v>0</v>
      </c>
      <c r="BI1625" s="228">
        <f>IF(N1625="nulová",J1625,0)</f>
        <v>0</v>
      </c>
      <c r="BJ1625" s="24" t="s">
        <v>82</v>
      </c>
      <c r="BK1625" s="228">
        <f>ROUND(I1625*H1625,2)</f>
        <v>0</v>
      </c>
      <c r="BL1625" s="24" t="s">
        <v>251</v>
      </c>
      <c r="BM1625" s="24" t="s">
        <v>2054</v>
      </c>
    </row>
    <row r="1626" s="11" customFormat="1">
      <c r="B1626" s="229"/>
      <c r="C1626" s="230"/>
      <c r="D1626" s="231" t="s">
        <v>152</v>
      </c>
      <c r="E1626" s="232" t="s">
        <v>30</v>
      </c>
      <c r="F1626" s="233" t="s">
        <v>963</v>
      </c>
      <c r="G1626" s="230"/>
      <c r="H1626" s="232" t="s">
        <v>30</v>
      </c>
      <c r="I1626" s="234"/>
      <c r="J1626" s="230"/>
      <c r="K1626" s="230"/>
      <c r="L1626" s="235"/>
      <c r="M1626" s="236"/>
      <c r="N1626" s="237"/>
      <c r="O1626" s="237"/>
      <c r="P1626" s="237"/>
      <c r="Q1626" s="237"/>
      <c r="R1626" s="237"/>
      <c r="S1626" s="237"/>
      <c r="T1626" s="238"/>
      <c r="AT1626" s="239" t="s">
        <v>152</v>
      </c>
      <c r="AU1626" s="239" t="s">
        <v>84</v>
      </c>
      <c r="AV1626" s="11" t="s">
        <v>82</v>
      </c>
      <c r="AW1626" s="11" t="s">
        <v>37</v>
      </c>
      <c r="AX1626" s="11" t="s">
        <v>74</v>
      </c>
      <c r="AY1626" s="239" t="s">
        <v>143</v>
      </c>
    </row>
    <row r="1627" s="11" customFormat="1">
      <c r="B1627" s="229"/>
      <c r="C1627" s="230"/>
      <c r="D1627" s="231" t="s">
        <v>152</v>
      </c>
      <c r="E1627" s="232" t="s">
        <v>30</v>
      </c>
      <c r="F1627" s="233" t="s">
        <v>2016</v>
      </c>
      <c r="G1627" s="230"/>
      <c r="H1627" s="232" t="s">
        <v>30</v>
      </c>
      <c r="I1627" s="234"/>
      <c r="J1627" s="230"/>
      <c r="K1627" s="230"/>
      <c r="L1627" s="235"/>
      <c r="M1627" s="236"/>
      <c r="N1627" s="237"/>
      <c r="O1627" s="237"/>
      <c r="P1627" s="237"/>
      <c r="Q1627" s="237"/>
      <c r="R1627" s="237"/>
      <c r="S1627" s="237"/>
      <c r="T1627" s="238"/>
      <c r="AT1627" s="239" t="s">
        <v>152</v>
      </c>
      <c r="AU1627" s="239" t="s">
        <v>84</v>
      </c>
      <c r="AV1627" s="11" t="s">
        <v>82</v>
      </c>
      <c r="AW1627" s="11" t="s">
        <v>37</v>
      </c>
      <c r="AX1627" s="11" t="s">
        <v>74</v>
      </c>
      <c r="AY1627" s="239" t="s">
        <v>143</v>
      </c>
    </row>
    <row r="1628" s="12" customFormat="1">
      <c r="B1628" s="240"/>
      <c r="C1628" s="241"/>
      <c r="D1628" s="231" t="s">
        <v>152</v>
      </c>
      <c r="E1628" s="242" t="s">
        <v>30</v>
      </c>
      <c r="F1628" s="243" t="s">
        <v>2055</v>
      </c>
      <c r="G1628" s="241"/>
      <c r="H1628" s="244">
        <v>11</v>
      </c>
      <c r="I1628" s="245"/>
      <c r="J1628" s="241"/>
      <c r="K1628" s="241"/>
      <c r="L1628" s="246"/>
      <c r="M1628" s="247"/>
      <c r="N1628" s="248"/>
      <c r="O1628" s="248"/>
      <c r="P1628" s="248"/>
      <c r="Q1628" s="248"/>
      <c r="R1628" s="248"/>
      <c r="S1628" s="248"/>
      <c r="T1628" s="249"/>
      <c r="AT1628" s="250" t="s">
        <v>152</v>
      </c>
      <c r="AU1628" s="250" t="s">
        <v>84</v>
      </c>
      <c r="AV1628" s="12" t="s">
        <v>84</v>
      </c>
      <c r="AW1628" s="12" t="s">
        <v>37</v>
      </c>
      <c r="AX1628" s="12" t="s">
        <v>82</v>
      </c>
      <c r="AY1628" s="250" t="s">
        <v>143</v>
      </c>
    </row>
    <row r="1629" s="1" customFormat="1" ht="25.5" customHeight="1">
      <c r="B1629" s="46"/>
      <c r="C1629" s="217" t="s">
        <v>2056</v>
      </c>
      <c r="D1629" s="217" t="s">
        <v>145</v>
      </c>
      <c r="E1629" s="218" t="s">
        <v>2057</v>
      </c>
      <c r="F1629" s="219" t="s">
        <v>2058</v>
      </c>
      <c r="G1629" s="220" t="s">
        <v>209</v>
      </c>
      <c r="H1629" s="221">
        <v>22</v>
      </c>
      <c r="I1629" s="222"/>
      <c r="J1629" s="223">
        <f>ROUND(I1629*H1629,2)</f>
        <v>0</v>
      </c>
      <c r="K1629" s="219" t="s">
        <v>30</v>
      </c>
      <c r="L1629" s="72"/>
      <c r="M1629" s="224" t="s">
        <v>30</v>
      </c>
      <c r="N1629" s="225" t="s">
        <v>45</v>
      </c>
      <c r="O1629" s="47"/>
      <c r="P1629" s="226">
        <f>O1629*H1629</f>
        <v>0</v>
      </c>
      <c r="Q1629" s="226">
        <v>0.036850000000000001</v>
      </c>
      <c r="R1629" s="226">
        <f>Q1629*H1629</f>
        <v>0.81069999999999998</v>
      </c>
      <c r="S1629" s="226">
        <v>0</v>
      </c>
      <c r="T1629" s="227">
        <f>S1629*H1629</f>
        <v>0</v>
      </c>
      <c r="AR1629" s="24" t="s">
        <v>251</v>
      </c>
      <c r="AT1629" s="24" t="s">
        <v>145</v>
      </c>
      <c r="AU1629" s="24" t="s">
        <v>84</v>
      </c>
      <c r="AY1629" s="24" t="s">
        <v>143</v>
      </c>
      <c r="BE1629" s="228">
        <f>IF(N1629="základní",J1629,0)</f>
        <v>0</v>
      </c>
      <c r="BF1629" s="228">
        <f>IF(N1629="snížená",J1629,0)</f>
        <v>0</v>
      </c>
      <c r="BG1629" s="228">
        <f>IF(N1629="zákl. přenesená",J1629,0)</f>
        <v>0</v>
      </c>
      <c r="BH1629" s="228">
        <f>IF(N1629="sníž. přenesená",J1629,0)</f>
        <v>0</v>
      </c>
      <c r="BI1629" s="228">
        <f>IF(N1629="nulová",J1629,0)</f>
        <v>0</v>
      </c>
      <c r="BJ1629" s="24" t="s">
        <v>82</v>
      </c>
      <c r="BK1629" s="228">
        <f>ROUND(I1629*H1629,2)</f>
        <v>0</v>
      </c>
      <c r="BL1629" s="24" t="s">
        <v>251</v>
      </c>
      <c r="BM1629" s="24" t="s">
        <v>2059</v>
      </c>
    </row>
    <row r="1630" s="11" customFormat="1">
      <c r="B1630" s="229"/>
      <c r="C1630" s="230"/>
      <c r="D1630" s="231" t="s">
        <v>152</v>
      </c>
      <c r="E1630" s="232" t="s">
        <v>30</v>
      </c>
      <c r="F1630" s="233" t="s">
        <v>1014</v>
      </c>
      <c r="G1630" s="230"/>
      <c r="H1630" s="232" t="s">
        <v>30</v>
      </c>
      <c r="I1630" s="234"/>
      <c r="J1630" s="230"/>
      <c r="K1630" s="230"/>
      <c r="L1630" s="235"/>
      <c r="M1630" s="236"/>
      <c r="N1630" s="237"/>
      <c r="O1630" s="237"/>
      <c r="P1630" s="237"/>
      <c r="Q1630" s="237"/>
      <c r="R1630" s="237"/>
      <c r="S1630" s="237"/>
      <c r="T1630" s="238"/>
      <c r="AT1630" s="239" t="s">
        <v>152</v>
      </c>
      <c r="AU1630" s="239" t="s">
        <v>84</v>
      </c>
      <c r="AV1630" s="11" t="s">
        <v>82</v>
      </c>
      <c r="AW1630" s="11" t="s">
        <v>37</v>
      </c>
      <c r="AX1630" s="11" t="s">
        <v>74</v>
      </c>
      <c r="AY1630" s="239" t="s">
        <v>143</v>
      </c>
    </row>
    <row r="1631" s="12" customFormat="1">
      <c r="B1631" s="240"/>
      <c r="C1631" s="241"/>
      <c r="D1631" s="231" t="s">
        <v>152</v>
      </c>
      <c r="E1631" s="242" t="s">
        <v>30</v>
      </c>
      <c r="F1631" s="243" t="s">
        <v>1015</v>
      </c>
      <c r="G1631" s="241"/>
      <c r="H1631" s="244">
        <v>22</v>
      </c>
      <c r="I1631" s="245"/>
      <c r="J1631" s="241"/>
      <c r="K1631" s="241"/>
      <c r="L1631" s="246"/>
      <c r="M1631" s="247"/>
      <c r="N1631" s="248"/>
      <c r="O1631" s="248"/>
      <c r="P1631" s="248"/>
      <c r="Q1631" s="248"/>
      <c r="R1631" s="248"/>
      <c r="S1631" s="248"/>
      <c r="T1631" s="249"/>
      <c r="AT1631" s="250" t="s">
        <v>152</v>
      </c>
      <c r="AU1631" s="250" t="s">
        <v>84</v>
      </c>
      <c r="AV1631" s="12" t="s">
        <v>84</v>
      </c>
      <c r="AW1631" s="12" t="s">
        <v>37</v>
      </c>
      <c r="AX1631" s="12" t="s">
        <v>82</v>
      </c>
      <c r="AY1631" s="250" t="s">
        <v>143</v>
      </c>
    </row>
    <row r="1632" s="1" customFormat="1" ht="16.5" customHeight="1">
      <c r="B1632" s="46"/>
      <c r="C1632" s="217" t="s">
        <v>2060</v>
      </c>
      <c r="D1632" s="217" t="s">
        <v>145</v>
      </c>
      <c r="E1632" s="218" t="s">
        <v>2061</v>
      </c>
      <c r="F1632" s="219" t="s">
        <v>2062</v>
      </c>
      <c r="G1632" s="220" t="s">
        <v>247</v>
      </c>
      <c r="H1632" s="221">
        <v>70</v>
      </c>
      <c r="I1632" s="222"/>
      <c r="J1632" s="223">
        <f>ROUND(I1632*H1632,2)</f>
        <v>0</v>
      </c>
      <c r="K1632" s="219" t="s">
        <v>149</v>
      </c>
      <c r="L1632" s="72"/>
      <c r="M1632" s="224" t="s">
        <v>30</v>
      </c>
      <c r="N1632" s="225" t="s">
        <v>45</v>
      </c>
      <c r="O1632" s="47"/>
      <c r="P1632" s="226">
        <f>O1632*H1632</f>
        <v>0</v>
      </c>
      <c r="Q1632" s="226">
        <v>2.0000000000000002E-05</v>
      </c>
      <c r="R1632" s="226">
        <f>Q1632*H1632</f>
        <v>0.0014000000000000002</v>
      </c>
      <c r="S1632" s="226">
        <v>0</v>
      </c>
      <c r="T1632" s="227">
        <f>S1632*H1632</f>
        <v>0</v>
      </c>
      <c r="AR1632" s="24" t="s">
        <v>251</v>
      </c>
      <c r="AT1632" s="24" t="s">
        <v>145</v>
      </c>
      <c r="AU1632" s="24" t="s">
        <v>84</v>
      </c>
      <c r="AY1632" s="24" t="s">
        <v>143</v>
      </c>
      <c r="BE1632" s="228">
        <f>IF(N1632="základní",J1632,0)</f>
        <v>0</v>
      </c>
      <c r="BF1632" s="228">
        <f>IF(N1632="snížená",J1632,0)</f>
        <v>0</v>
      </c>
      <c r="BG1632" s="228">
        <f>IF(N1632="zákl. přenesená",J1632,0)</f>
        <v>0</v>
      </c>
      <c r="BH1632" s="228">
        <f>IF(N1632="sníž. přenesená",J1632,0)</f>
        <v>0</v>
      </c>
      <c r="BI1632" s="228">
        <f>IF(N1632="nulová",J1632,0)</f>
        <v>0</v>
      </c>
      <c r="BJ1632" s="24" t="s">
        <v>82</v>
      </c>
      <c r="BK1632" s="228">
        <f>ROUND(I1632*H1632,2)</f>
        <v>0</v>
      </c>
      <c r="BL1632" s="24" t="s">
        <v>251</v>
      </c>
      <c r="BM1632" s="24" t="s">
        <v>2063</v>
      </c>
    </row>
    <row r="1633" s="11" customFormat="1">
      <c r="B1633" s="229"/>
      <c r="C1633" s="230"/>
      <c r="D1633" s="231" t="s">
        <v>152</v>
      </c>
      <c r="E1633" s="232" t="s">
        <v>30</v>
      </c>
      <c r="F1633" s="233" t="s">
        <v>1014</v>
      </c>
      <c r="G1633" s="230"/>
      <c r="H1633" s="232" t="s">
        <v>30</v>
      </c>
      <c r="I1633" s="234"/>
      <c r="J1633" s="230"/>
      <c r="K1633" s="230"/>
      <c r="L1633" s="235"/>
      <c r="M1633" s="236"/>
      <c r="N1633" s="237"/>
      <c r="O1633" s="237"/>
      <c r="P1633" s="237"/>
      <c r="Q1633" s="237"/>
      <c r="R1633" s="237"/>
      <c r="S1633" s="237"/>
      <c r="T1633" s="238"/>
      <c r="AT1633" s="239" t="s">
        <v>152</v>
      </c>
      <c r="AU1633" s="239" t="s">
        <v>84</v>
      </c>
      <c r="AV1633" s="11" t="s">
        <v>82</v>
      </c>
      <c r="AW1633" s="11" t="s">
        <v>37</v>
      </c>
      <c r="AX1633" s="11" t="s">
        <v>74</v>
      </c>
      <c r="AY1633" s="239" t="s">
        <v>143</v>
      </c>
    </row>
    <row r="1634" s="12" customFormat="1">
      <c r="B1634" s="240"/>
      <c r="C1634" s="241"/>
      <c r="D1634" s="231" t="s">
        <v>152</v>
      </c>
      <c r="E1634" s="242" t="s">
        <v>30</v>
      </c>
      <c r="F1634" s="243" t="s">
        <v>2064</v>
      </c>
      <c r="G1634" s="241"/>
      <c r="H1634" s="244">
        <v>70</v>
      </c>
      <c r="I1634" s="245"/>
      <c r="J1634" s="241"/>
      <c r="K1634" s="241"/>
      <c r="L1634" s="246"/>
      <c r="M1634" s="247"/>
      <c r="N1634" s="248"/>
      <c r="O1634" s="248"/>
      <c r="P1634" s="248"/>
      <c r="Q1634" s="248"/>
      <c r="R1634" s="248"/>
      <c r="S1634" s="248"/>
      <c r="T1634" s="249"/>
      <c r="AT1634" s="250" t="s">
        <v>152</v>
      </c>
      <c r="AU1634" s="250" t="s">
        <v>84</v>
      </c>
      <c r="AV1634" s="12" t="s">
        <v>84</v>
      </c>
      <c r="AW1634" s="12" t="s">
        <v>37</v>
      </c>
      <c r="AX1634" s="12" t="s">
        <v>82</v>
      </c>
      <c r="AY1634" s="250" t="s">
        <v>143</v>
      </c>
    </row>
    <row r="1635" s="1" customFormat="1" ht="16.5" customHeight="1">
      <c r="B1635" s="46"/>
      <c r="C1635" s="273" t="s">
        <v>2065</v>
      </c>
      <c r="D1635" s="273" t="s">
        <v>195</v>
      </c>
      <c r="E1635" s="274" t="s">
        <v>2066</v>
      </c>
      <c r="F1635" s="275" t="s">
        <v>2067</v>
      </c>
      <c r="G1635" s="276" t="s">
        <v>148</v>
      </c>
      <c r="H1635" s="277">
        <v>2.448</v>
      </c>
      <c r="I1635" s="278"/>
      <c r="J1635" s="279">
        <f>ROUND(I1635*H1635,2)</f>
        <v>0</v>
      </c>
      <c r="K1635" s="275" t="s">
        <v>149</v>
      </c>
      <c r="L1635" s="280"/>
      <c r="M1635" s="281" t="s">
        <v>30</v>
      </c>
      <c r="N1635" s="282" t="s">
        <v>45</v>
      </c>
      <c r="O1635" s="47"/>
      <c r="P1635" s="226">
        <f>O1635*H1635</f>
        <v>0</v>
      </c>
      <c r="Q1635" s="226">
        <v>0.55000000000000004</v>
      </c>
      <c r="R1635" s="226">
        <f>Q1635*H1635</f>
        <v>1.3464</v>
      </c>
      <c r="S1635" s="226">
        <v>0</v>
      </c>
      <c r="T1635" s="227">
        <f>S1635*H1635</f>
        <v>0</v>
      </c>
      <c r="AR1635" s="24" t="s">
        <v>363</v>
      </c>
      <c r="AT1635" s="24" t="s">
        <v>195</v>
      </c>
      <c r="AU1635" s="24" t="s">
        <v>84</v>
      </c>
      <c r="AY1635" s="24" t="s">
        <v>143</v>
      </c>
      <c r="BE1635" s="228">
        <f>IF(N1635="základní",J1635,0)</f>
        <v>0</v>
      </c>
      <c r="BF1635" s="228">
        <f>IF(N1635="snížená",J1635,0)</f>
        <v>0</v>
      </c>
      <c r="BG1635" s="228">
        <f>IF(N1635="zákl. přenesená",J1635,0)</f>
        <v>0</v>
      </c>
      <c r="BH1635" s="228">
        <f>IF(N1635="sníž. přenesená",J1635,0)</f>
        <v>0</v>
      </c>
      <c r="BI1635" s="228">
        <f>IF(N1635="nulová",J1635,0)</f>
        <v>0</v>
      </c>
      <c r="BJ1635" s="24" t="s">
        <v>82</v>
      </c>
      <c r="BK1635" s="228">
        <f>ROUND(I1635*H1635,2)</f>
        <v>0</v>
      </c>
      <c r="BL1635" s="24" t="s">
        <v>251</v>
      </c>
      <c r="BM1635" s="24" t="s">
        <v>2068</v>
      </c>
    </row>
    <row r="1636" s="11" customFormat="1">
      <c r="B1636" s="229"/>
      <c r="C1636" s="230"/>
      <c r="D1636" s="231" t="s">
        <v>152</v>
      </c>
      <c r="E1636" s="232" t="s">
        <v>30</v>
      </c>
      <c r="F1636" s="233" t="s">
        <v>2069</v>
      </c>
      <c r="G1636" s="230"/>
      <c r="H1636" s="232" t="s">
        <v>30</v>
      </c>
      <c r="I1636" s="234"/>
      <c r="J1636" s="230"/>
      <c r="K1636" s="230"/>
      <c r="L1636" s="235"/>
      <c r="M1636" s="236"/>
      <c r="N1636" s="237"/>
      <c r="O1636" s="237"/>
      <c r="P1636" s="237"/>
      <c r="Q1636" s="237"/>
      <c r="R1636" s="237"/>
      <c r="S1636" s="237"/>
      <c r="T1636" s="238"/>
      <c r="AT1636" s="239" t="s">
        <v>152</v>
      </c>
      <c r="AU1636" s="239" t="s">
        <v>84</v>
      </c>
      <c r="AV1636" s="11" t="s">
        <v>82</v>
      </c>
      <c r="AW1636" s="11" t="s">
        <v>37</v>
      </c>
      <c r="AX1636" s="11" t="s">
        <v>74</v>
      </c>
      <c r="AY1636" s="239" t="s">
        <v>143</v>
      </c>
    </row>
    <row r="1637" s="11" customFormat="1">
      <c r="B1637" s="229"/>
      <c r="C1637" s="230"/>
      <c r="D1637" s="231" t="s">
        <v>152</v>
      </c>
      <c r="E1637" s="232" t="s">
        <v>30</v>
      </c>
      <c r="F1637" s="233" t="s">
        <v>2070</v>
      </c>
      <c r="G1637" s="230"/>
      <c r="H1637" s="232" t="s">
        <v>30</v>
      </c>
      <c r="I1637" s="234"/>
      <c r="J1637" s="230"/>
      <c r="K1637" s="230"/>
      <c r="L1637" s="235"/>
      <c r="M1637" s="236"/>
      <c r="N1637" s="237"/>
      <c r="O1637" s="237"/>
      <c r="P1637" s="237"/>
      <c r="Q1637" s="237"/>
      <c r="R1637" s="237"/>
      <c r="S1637" s="237"/>
      <c r="T1637" s="238"/>
      <c r="AT1637" s="239" t="s">
        <v>152</v>
      </c>
      <c r="AU1637" s="239" t="s">
        <v>84</v>
      </c>
      <c r="AV1637" s="11" t="s">
        <v>82</v>
      </c>
      <c r="AW1637" s="11" t="s">
        <v>37</v>
      </c>
      <c r="AX1637" s="11" t="s">
        <v>74</v>
      </c>
      <c r="AY1637" s="239" t="s">
        <v>143</v>
      </c>
    </row>
    <row r="1638" s="12" customFormat="1">
      <c r="B1638" s="240"/>
      <c r="C1638" s="241"/>
      <c r="D1638" s="231" t="s">
        <v>152</v>
      </c>
      <c r="E1638" s="242" t="s">
        <v>30</v>
      </c>
      <c r="F1638" s="243" t="s">
        <v>2071</v>
      </c>
      <c r="G1638" s="241"/>
      <c r="H1638" s="244">
        <v>2.218</v>
      </c>
      <c r="I1638" s="245"/>
      <c r="J1638" s="241"/>
      <c r="K1638" s="241"/>
      <c r="L1638" s="246"/>
      <c r="M1638" s="247"/>
      <c r="N1638" s="248"/>
      <c r="O1638" s="248"/>
      <c r="P1638" s="248"/>
      <c r="Q1638" s="248"/>
      <c r="R1638" s="248"/>
      <c r="S1638" s="248"/>
      <c r="T1638" s="249"/>
      <c r="AT1638" s="250" t="s">
        <v>152</v>
      </c>
      <c r="AU1638" s="250" t="s">
        <v>84</v>
      </c>
      <c r="AV1638" s="12" t="s">
        <v>84</v>
      </c>
      <c r="AW1638" s="12" t="s">
        <v>37</v>
      </c>
      <c r="AX1638" s="12" t="s">
        <v>74</v>
      </c>
      <c r="AY1638" s="250" t="s">
        <v>143</v>
      </c>
    </row>
    <row r="1639" s="11" customFormat="1">
      <c r="B1639" s="229"/>
      <c r="C1639" s="230"/>
      <c r="D1639" s="231" t="s">
        <v>152</v>
      </c>
      <c r="E1639" s="232" t="s">
        <v>30</v>
      </c>
      <c r="F1639" s="233" t="s">
        <v>2072</v>
      </c>
      <c r="G1639" s="230"/>
      <c r="H1639" s="232" t="s">
        <v>30</v>
      </c>
      <c r="I1639" s="234"/>
      <c r="J1639" s="230"/>
      <c r="K1639" s="230"/>
      <c r="L1639" s="235"/>
      <c r="M1639" s="236"/>
      <c r="N1639" s="237"/>
      <c r="O1639" s="237"/>
      <c r="P1639" s="237"/>
      <c r="Q1639" s="237"/>
      <c r="R1639" s="237"/>
      <c r="S1639" s="237"/>
      <c r="T1639" s="238"/>
      <c r="AT1639" s="239" t="s">
        <v>152</v>
      </c>
      <c r="AU1639" s="239" t="s">
        <v>84</v>
      </c>
      <c r="AV1639" s="11" t="s">
        <v>82</v>
      </c>
      <c r="AW1639" s="11" t="s">
        <v>37</v>
      </c>
      <c r="AX1639" s="11" t="s">
        <v>74</v>
      </c>
      <c r="AY1639" s="239" t="s">
        <v>143</v>
      </c>
    </row>
    <row r="1640" s="11" customFormat="1">
      <c r="B1640" s="229"/>
      <c r="C1640" s="230"/>
      <c r="D1640" s="231" t="s">
        <v>152</v>
      </c>
      <c r="E1640" s="232" t="s">
        <v>30</v>
      </c>
      <c r="F1640" s="233" t="s">
        <v>2073</v>
      </c>
      <c r="G1640" s="230"/>
      <c r="H1640" s="232" t="s">
        <v>30</v>
      </c>
      <c r="I1640" s="234"/>
      <c r="J1640" s="230"/>
      <c r="K1640" s="230"/>
      <c r="L1640" s="235"/>
      <c r="M1640" s="236"/>
      <c r="N1640" s="237"/>
      <c r="O1640" s="237"/>
      <c r="P1640" s="237"/>
      <c r="Q1640" s="237"/>
      <c r="R1640" s="237"/>
      <c r="S1640" s="237"/>
      <c r="T1640" s="238"/>
      <c r="AT1640" s="239" t="s">
        <v>152</v>
      </c>
      <c r="AU1640" s="239" t="s">
        <v>84</v>
      </c>
      <c r="AV1640" s="11" t="s">
        <v>82</v>
      </c>
      <c r="AW1640" s="11" t="s">
        <v>37</v>
      </c>
      <c r="AX1640" s="11" t="s">
        <v>74</v>
      </c>
      <c r="AY1640" s="239" t="s">
        <v>143</v>
      </c>
    </row>
    <row r="1641" s="12" customFormat="1">
      <c r="B1641" s="240"/>
      <c r="C1641" s="241"/>
      <c r="D1641" s="231" t="s">
        <v>152</v>
      </c>
      <c r="E1641" s="242" t="s">
        <v>30</v>
      </c>
      <c r="F1641" s="243" t="s">
        <v>2074</v>
      </c>
      <c r="G1641" s="241"/>
      <c r="H1641" s="244">
        <v>0.13600000000000001</v>
      </c>
      <c r="I1641" s="245"/>
      <c r="J1641" s="241"/>
      <c r="K1641" s="241"/>
      <c r="L1641" s="246"/>
      <c r="M1641" s="247"/>
      <c r="N1641" s="248"/>
      <c r="O1641" s="248"/>
      <c r="P1641" s="248"/>
      <c r="Q1641" s="248"/>
      <c r="R1641" s="248"/>
      <c r="S1641" s="248"/>
      <c r="T1641" s="249"/>
      <c r="AT1641" s="250" t="s">
        <v>152</v>
      </c>
      <c r="AU1641" s="250" t="s">
        <v>84</v>
      </c>
      <c r="AV1641" s="12" t="s">
        <v>84</v>
      </c>
      <c r="AW1641" s="12" t="s">
        <v>37</v>
      </c>
      <c r="AX1641" s="12" t="s">
        <v>74</v>
      </c>
      <c r="AY1641" s="250" t="s">
        <v>143</v>
      </c>
    </row>
    <row r="1642" s="14" customFormat="1">
      <c r="B1642" s="262"/>
      <c r="C1642" s="263"/>
      <c r="D1642" s="231" t="s">
        <v>152</v>
      </c>
      <c r="E1642" s="264" t="s">
        <v>30</v>
      </c>
      <c r="F1642" s="265" t="s">
        <v>187</v>
      </c>
      <c r="G1642" s="263"/>
      <c r="H1642" s="266">
        <v>2.3540000000000001</v>
      </c>
      <c r="I1642" s="267"/>
      <c r="J1642" s="263"/>
      <c r="K1642" s="263"/>
      <c r="L1642" s="268"/>
      <c r="M1642" s="269"/>
      <c r="N1642" s="270"/>
      <c r="O1642" s="270"/>
      <c r="P1642" s="270"/>
      <c r="Q1642" s="270"/>
      <c r="R1642" s="270"/>
      <c r="S1642" s="270"/>
      <c r="T1642" s="271"/>
      <c r="AT1642" s="272" t="s">
        <v>152</v>
      </c>
      <c r="AU1642" s="272" t="s">
        <v>84</v>
      </c>
      <c r="AV1642" s="14" t="s">
        <v>150</v>
      </c>
      <c r="AW1642" s="14" t="s">
        <v>37</v>
      </c>
      <c r="AX1642" s="14" t="s">
        <v>82</v>
      </c>
      <c r="AY1642" s="272" t="s">
        <v>143</v>
      </c>
    </row>
    <row r="1643" s="12" customFormat="1">
      <c r="B1643" s="240"/>
      <c r="C1643" s="241"/>
      <c r="D1643" s="231" t="s">
        <v>152</v>
      </c>
      <c r="E1643" s="241"/>
      <c r="F1643" s="243" t="s">
        <v>2075</v>
      </c>
      <c r="G1643" s="241"/>
      <c r="H1643" s="244">
        <v>2.448</v>
      </c>
      <c r="I1643" s="245"/>
      <c r="J1643" s="241"/>
      <c r="K1643" s="241"/>
      <c r="L1643" s="246"/>
      <c r="M1643" s="247"/>
      <c r="N1643" s="248"/>
      <c r="O1643" s="248"/>
      <c r="P1643" s="248"/>
      <c r="Q1643" s="248"/>
      <c r="R1643" s="248"/>
      <c r="S1643" s="248"/>
      <c r="T1643" s="249"/>
      <c r="AT1643" s="250" t="s">
        <v>152</v>
      </c>
      <c r="AU1643" s="250" t="s">
        <v>84</v>
      </c>
      <c r="AV1643" s="12" t="s">
        <v>84</v>
      </c>
      <c r="AW1643" s="12" t="s">
        <v>6</v>
      </c>
      <c r="AX1643" s="12" t="s">
        <v>82</v>
      </c>
      <c r="AY1643" s="250" t="s">
        <v>143</v>
      </c>
    </row>
    <row r="1644" s="1" customFormat="1" ht="25.5" customHeight="1">
      <c r="B1644" s="46"/>
      <c r="C1644" s="217" t="s">
        <v>2076</v>
      </c>
      <c r="D1644" s="217" t="s">
        <v>145</v>
      </c>
      <c r="E1644" s="218" t="s">
        <v>2077</v>
      </c>
      <c r="F1644" s="219" t="s">
        <v>2078</v>
      </c>
      <c r="G1644" s="220" t="s">
        <v>209</v>
      </c>
      <c r="H1644" s="221">
        <v>2.448</v>
      </c>
      <c r="I1644" s="222"/>
      <c r="J1644" s="223">
        <f>ROUND(I1644*H1644,2)</f>
        <v>0</v>
      </c>
      <c r="K1644" s="219" t="s">
        <v>149</v>
      </c>
      <c r="L1644" s="72"/>
      <c r="M1644" s="224" t="s">
        <v>30</v>
      </c>
      <c r="N1644" s="225" t="s">
        <v>45</v>
      </c>
      <c r="O1644" s="47"/>
      <c r="P1644" s="226">
        <f>O1644*H1644</f>
        <v>0</v>
      </c>
      <c r="Q1644" s="226">
        <v>0.00020000000000000001</v>
      </c>
      <c r="R1644" s="226">
        <f>Q1644*H1644</f>
        <v>0.00048959999999999997</v>
      </c>
      <c r="S1644" s="226">
        <v>0</v>
      </c>
      <c r="T1644" s="227">
        <f>S1644*H1644</f>
        <v>0</v>
      </c>
      <c r="AR1644" s="24" t="s">
        <v>251</v>
      </c>
      <c r="AT1644" s="24" t="s">
        <v>145</v>
      </c>
      <c r="AU1644" s="24" t="s">
        <v>84</v>
      </c>
      <c r="AY1644" s="24" t="s">
        <v>143</v>
      </c>
      <c r="BE1644" s="228">
        <f>IF(N1644="základní",J1644,0)</f>
        <v>0</v>
      </c>
      <c r="BF1644" s="228">
        <f>IF(N1644="snížená",J1644,0)</f>
        <v>0</v>
      </c>
      <c r="BG1644" s="228">
        <f>IF(N1644="zákl. přenesená",J1644,0)</f>
        <v>0</v>
      </c>
      <c r="BH1644" s="228">
        <f>IF(N1644="sníž. přenesená",J1644,0)</f>
        <v>0</v>
      </c>
      <c r="BI1644" s="228">
        <f>IF(N1644="nulová",J1644,0)</f>
        <v>0</v>
      </c>
      <c r="BJ1644" s="24" t="s">
        <v>82</v>
      </c>
      <c r="BK1644" s="228">
        <f>ROUND(I1644*H1644,2)</f>
        <v>0</v>
      </c>
      <c r="BL1644" s="24" t="s">
        <v>251</v>
      </c>
      <c r="BM1644" s="24" t="s">
        <v>2079</v>
      </c>
    </row>
    <row r="1645" s="1" customFormat="1" ht="38.25" customHeight="1">
      <c r="B1645" s="46"/>
      <c r="C1645" s="217" t="s">
        <v>2080</v>
      </c>
      <c r="D1645" s="217" t="s">
        <v>145</v>
      </c>
      <c r="E1645" s="218" t="s">
        <v>2081</v>
      </c>
      <c r="F1645" s="219" t="s">
        <v>2082</v>
      </c>
      <c r="G1645" s="220" t="s">
        <v>148</v>
      </c>
      <c r="H1645" s="221">
        <v>7.3170000000000002</v>
      </c>
      <c r="I1645" s="222"/>
      <c r="J1645" s="223">
        <f>ROUND(I1645*H1645,2)</f>
        <v>0</v>
      </c>
      <c r="K1645" s="219" t="s">
        <v>149</v>
      </c>
      <c r="L1645" s="72"/>
      <c r="M1645" s="224" t="s">
        <v>30</v>
      </c>
      <c r="N1645" s="225" t="s">
        <v>45</v>
      </c>
      <c r="O1645" s="47"/>
      <c r="P1645" s="226">
        <f>O1645*H1645</f>
        <v>0</v>
      </c>
      <c r="Q1645" s="226">
        <v>0.00189</v>
      </c>
      <c r="R1645" s="226">
        <f>Q1645*H1645</f>
        <v>0.01382913</v>
      </c>
      <c r="S1645" s="226">
        <v>0</v>
      </c>
      <c r="T1645" s="227">
        <f>S1645*H1645</f>
        <v>0</v>
      </c>
      <c r="AR1645" s="24" t="s">
        <v>251</v>
      </c>
      <c r="AT1645" s="24" t="s">
        <v>145</v>
      </c>
      <c r="AU1645" s="24" t="s">
        <v>84</v>
      </c>
      <c r="AY1645" s="24" t="s">
        <v>143</v>
      </c>
      <c r="BE1645" s="228">
        <f>IF(N1645="základní",J1645,0)</f>
        <v>0</v>
      </c>
      <c r="BF1645" s="228">
        <f>IF(N1645="snížená",J1645,0)</f>
        <v>0</v>
      </c>
      <c r="BG1645" s="228">
        <f>IF(N1645="zákl. přenesená",J1645,0)</f>
        <v>0</v>
      </c>
      <c r="BH1645" s="228">
        <f>IF(N1645="sníž. přenesená",J1645,0)</f>
        <v>0</v>
      </c>
      <c r="BI1645" s="228">
        <f>IF(N1645="nulová",J1645,0)</f>
        <v>0</v>
      </c>
      <c r="BJ1645" s="24" t="s">
        <v>82</v>
      </c>
      <c r="BK1645" s="228">
        <f>ROUND(I1645*H1645,2)</f>
        <v>0</v>
      </c>
      <c r="BL1645" s="24" t="s">
        <v>251</v>
      </c>
      <c r="BM1645" s="24" t="s">
        <v>2083</v>
      </c>
    </row>
    <row r="1646" s="11" customFormat="1">
      <c r="B1646" s="229"/>
      <c r="C1646" s="230"/>
      <c r="D1646" s="231" t="s">
        <v>152</v>
      </c>
      <c r="E1646" s="232" t="s">
        <v>30</v>
      </c>
      <c r="F1646" s="233" t="s">
        <v>2084</v>
      </c>
      <c r="G1646" s="230"/>
      <c r="H1646" s="232" t="s">
        <v>30</v>
      </c>
      <c r="I1646" s="234"/>
      <c r="J1646" s="230"/>
      <c r="K1646" s="230"/>
      <c r="L1646" s="235"/>
      <c r="M1646" s="236"/>
      <c r="N1646" s="237"/>
      <c r="O1646" s="237"/>
      <c r="P1646" s="237"/>
      <c r="Q1646" s="237"/>
      <c r="R1646" s="237"/>
      <c r="S1646" s="237"/>
      <c r="T1646" s="238"/>
      <c r="AT1646" s="239" t="s">
        <v>152</v>
      </c>
      <c r="AU1646" s="239" t="s">
        <v>84</v>
      </c>
      <c r="AV1646" s="11" t="s">
        <v>82</v>
      </c>
      <c r="AW1646" s="11" t="s">
        <v>37</v>
      </c>
      <c r="AX1646" s="11" t="s">
        <v>74</v>
      </c>
      <c r="AY1646" s="239" t="s">
        <v>143</v>
      </c>
    </row>
    <row r="1647" s="12" customFormat="1">
      <c r="B1647" s="240"/>
      <c r="C1647" s="241"/>
      <c r="D1647" s="231" t="s">
        <v>152</v>
      </c>
      <c r="E1647" s="242" t="s">
        <v>30</v>
      </c>
      <c r="F1647" s="243" t="s">
        <v>2085</v>
      </c>
      <c r="G1647" s="241"/>
      <c r="H1647" s="244">
        <v>4.7080000000000002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AT1647" s="250" t="s">
        <v>152</v>
      </c>
      <c r="AU1647" s="250" t="s">
        <v>84</v>
      </c>
      <c r="AV1647" s="12" t="s">
        <v>84</v>
      </c>
      <c r="AW1647" s="12" t="s">
        <v>37</v>
      </c>
      <c r="AX1647" s="12" t="s">
        <v>74</v>
      </c>
      <c r="AY1647" s="250" t="s">
        <v>143</v>
      </c>
    </row>
    <row r="1648" s="11" customFormat="1">
      <c r="B1648" s="229"/>
      <c r="C1648" s="230"/>
      <c r="D1648" s="231" t="s">
        <v>152</v>
      </c>
      <c r="E1648" s="232" t="s">
        <v>30</v>
      </c>
      <c r="F1648" s="233" t="s">
        <v>2086</v>
      </c>
      <c r="G1648" s="230"/>
      <c r="H1648" s="232" t="s">
        <v>30</v>
      </c>
      <c r="I1648" s="234"/>
      <c r="J1648" s="230"/>
      <c r="K1648" s="230"/>
      <c r="L1648" s="235"/>
      <c r="M1648" s="236"/>
      <c r="N1648" s="237"/>
      <c r="O1648" s="237"/>
      <c r="P1648" s="237"/>
      <c r="Q1648" s="237"/>
      <c r="R1648" s="237"/>
      <c r="S1648" s="237"/>
      <c r="T1648" s="238"/>
      <c r="AT1648" s="239" t="s">
        <v>152</v>
      </c>
      <c r="AU1648" s="239" t="s">
        <v>84</v>
      </c>
      <c r="AV1648" s="11" t="s">
        <v>82</v>
      </c>
      <c r="AW1648" s="11" t="s">
        <v>37</v>
      </c>
      <c r="AX1648" s="11" t="s">
        <v>74</v>
      </c>
      <c r="AY1648" s="239" t="s">
        <v>143</v>
      </c>
    </row>
    <row r="1649" s="12" customFormat="1">
      <c r="B1649" s="240"/>
      <c r="C1649" s="241"/>
      <c r="D1649" s="231" t="s">
        <v>152</v>
      </c>
      <c r="E1649" s="242" t="s">
        <v>30</v>
      </c>
      <c r="F1649" s="243" t="s">
        <v>2023</v>
      </c>
      <c r="G1649" s="241"/>
      <c r="H1649" s="244">
        <v>0.161</v>
      </c>
      <c r="I1649" s="245"/>
      <c r="J1649" s="241"/>
      <c r="K1649" s="241"/>
      <c r="L1649" s="246"/>
      <c r="M1649" s="247"/>
      <c r="N1649" s="248"/>
      <c r="O1649" s="248"/>
      <c r="P1649" s="248"/>
      <c r="Q1649" s="248"/>
      <c r="R1649" s="248"/>
      <c r="S1649" s="248"/>
      <c r="T1649" s="249"/>
      <c r="AT1649" s="250" t="s">
        <v>152</v>
      </c>
      <c r="AU1649" s="250" t="s">
        <v>84</v>
      </c>
      <c r="AV1649" s="12" t="s">
        <v>84</v>
      </c>
      <c r="AW1649" s="12" t="s">
        <v>37</v>
      </c>
      <c r="AX1649" s="12" t="s">
        <v>74</v>
      </c>
      <c r="AY1649" s="250" t="s">
        <v>143</v>
      </c>
    </row>
    <row r="1650" s="11" customFormat="1">
      <c r="B1650" s="229"/>
      <c r="C1650" s="230"/>
      <c r="D1650" s="231" t="s">
        <v>152</v>
      </c>
      <c r="E1650" s="232" t="s">
        <v>30</v>
      </c>
      <c r="F1650" s="233" t="s">
        <v>2087</v>
      </c>
      <c r="G1650" s="230"/>
      <c r="H1650" s="232" t="s">
        <v>30</v>
      </c>
      <c r="I1650" s="234"/>
      <c r="J1650" s="230"/>
      <c r="K1650" s="230"/>
      <c r="L1650" s="235"/>
      <c r="M1650" s="236"/>
      <c r="N1650" s="237"/>
      <c r="O1650" s="237"/>
      <c r="P1650" s="237"/>
      <c r="Q1650" s="237"/>
      <c r="R1650" s="237"/>
      <c r="S1650" s="237"/>
      <c r="T1650" s="238"/>
      <c r="AT1650" s="239" t="s">
        <v>152</v>
      </c>
      <c r="AU1650" s="239" t="s">
        <v>84</v>
      </c>
      <c r="AV1650" s="11" t="s">
        <v>82</v>
      </c>
      <c r="AW1650" s="11" t="s">
        <v>37</v>
      </c>
      <c r="AX1650" s="11" t="s">
        <v>74</v>
      </c>
      <c r="AY1650" s="239" t="s">
        <v>143</v>
      </c>
    </row>
    <row r="1651" s="12" customFormat="1">
      <c r="B1651" s="240"/>
      <c r="C1651" s="241"/>
      <c r="D1651" s="231" t="s">
        <v>152</v>
      </c>
      <c r="E1651" s="242" t="s">
        <v>30</v>
      </c>
      <c r="F1651" s="243" t="s">
        <v>2088</v>
      </c>
      <c r="G1651" s="241"/>
      <c r="H1651" s="244">
        <v>2.448</v>
      </c>
      <c r="I1651" s="245"/>
      <c r="J1651" s="241"/>
      <c r="K1651" s="241"/>
      <c r="L1651" s="246"/>
      <c r="M1651" s="247"/>
      <c r="N1651" s="248"/>
      <c r="O1651" s="248"/>
      <c r="P1651" s="248"/>
      <c r="Q1651" s="248"/>
      <c r="R1651" s="248"/>
      <c r="S1651" s="248"/>
      <c r="T1651" s="249"/>
      <c r="AT1651" s="250" t="s">
        <v>152</v>
      </c>
      <c r="AU1651" s="250" t="s">
        <v>84</v>
      </c>
      <c r="AV1651" s="12" t="s">
        <v>84</v>
      </c>
      <c r="AW1651" s="12" t="s">
        <v>37</v>
      </c>
      <c r="AX1651" s="12" t="s">
        <v>74</v>
      </c>
      <c r="AY1651" s="250" t="s">
        <v>143</v>
      </c>
    </row>
    <row r="1652" s="14" customFormat="1">
      <c r="B1652" s="262"/>
      <c r="C1652" s="263"/>
      <c r="D1652" s="231" t="s">
        <v>152</v>
      </c>
      <c r="E1652" s="264" t="s">
        <v>30</v>
      </c>
      <c r="F1652" s="265" t="s">
        <v>187</v>
      </c>
      <c r="G1652" s="263"/>
      <c r="H1652" s="266">
        <v>7.3170000000000002</v>
      </c>
      <c r="I1652" s="267"/>
      <c r="J1652" s="263"/>
      <c r="K1652" s="263"/>
      <c r="L1652" s="268"/>
      <c r="M1652" s="269"/>
      <c r="N1652" s="270"/>
      <c r="O1652" s="270"/>
      <c r="P1652" s="270"/>
      <c r="Q1652" s="270"/>
      <c r="R1652" s="270"/>
      <c r="S1652" s="270"/>
      <c r="T1652" s="271"/>
      <c r="AT1652" s="272" t="s">
        <v>152</v>
      </c>
      <c r="AU1652" s="272" t="s">
        <v>84</v>
      </c>
      <c r="AV1652" s="14" t="s">
        <v>150</v>
      </c>
      <c r="AW1652" s="14" t="s">
        <v>37</v>
      </c>
      <c r="AX1652" s="14" t="s">
        <v>82</v>
      </c>
      <c r="AY1652" s="272" t="s">
        <v>143</v>
      </c>
    </row>
    <row r="1653" s="1" customFormat="1" ht="38.25" customHeight="1">
      <c r="B1653" s="46"/>
      <c r="C1653" s="217" t="s">
        <v>2089</v>
      </c>
      <c r="D1653" s="217" t="s">
        <v>145</v>
      </c>
      <c r="E1653" s="218" t="s">
        <v>2090</v>
      </c>
      <c r="F1653" s="219" t="s">
        <v>2091</v>
      </c>
      <c r="G1653" s="220" t="s">
        <v>198</v>
      </c>
      <c r="H1653" s="221">
        <v>8.5540000000000003</v>
      </c>
      <c r="I1653" s="222"/>
      <c r="J1653" s="223">
        <f>ROUND(I1653*H1653,2)</f>
        <v>0</v>
      </c>
      <c r="K1653" s="219" t="s">
        <v>149</v>
      </c>
      <c r="L1653" s="72"/>
      <c r="M1653" s="224" t="s">
        <v>30</v>
      </c>
      <c r="N1653" s="225" t="s">
        <v>45</v>
      </c>
      <c r="O1653" s="47"/>
      <c r="P1653" s="226">
        <f>O1653*H1653</f>
        <v>0</v>
      </c>
      <c r="Q1653" s="226">
        <v>0</v>
      </c>
      <c r="R1653" s="226">
        <f>Q1653*H1653</f>
        <v>0</v>
      </c>
      <c r="S1653" s="226">
        <v>0</v>
      </c>
      <c r="T1653" s="227">
        <f>S1653*H1653</f>
        <v>0</v>
      </c>
      <c r="AR1653" s="24" t="s">
        <v>251</v>
      </c>
      <c r="AT1653" s="24" t="s">
        <v>145</v>
      </c>
      <c r="AU1653" s="24" t="s">
        <v>84</v>
      </c>
      <c r="AY1653" s="24" t="s">
        <v>143</v>
      </c>
      <c r="BE1653" s="228">
        <f>IF(N1653="základní",J1653,0)</f>
        <v>0</v>
      </c>
      <c r="BF1653" s="228">
        <f>IF(N1653="snížená",J1653,0)</f>
        <v>0</v>
      </c>
      <c r="BG1653" s="228">
        <f>IF(N1653="zákl. přenesená",J1653,0)</f>
        <v>0</v>
      </c>
      <c r="BH1653" s="228">
        <f>IF(N1653="sníž. přenesená",J1653,0)</f>
        <v>0</v>
      </c>
      <c r="BI1653" s="228">
        <f>IF(N1653="nulová",J1653,0)</f>
        <v>0</v>
      </c>
      <c r="BJ1653" s="24" t="s">
        <v>82</v>
      </c>
      <c r="BK1653" s="228">
        <f>ROUND(I1653*H1653,2)</f>
        <v>0</v>
      </c>
      <c r="BL1653" s="24" t="s">
        <v>251</v>
      </c>
      <c r="BM1653" s="24" t="s">
        <v>2092</v>
      </c>
    </row>
    <row r="1654" s="10" customFormat="1" ht="29.88" customHeight="1">
      <c r="B1654" s="201"/>
      <c r="C1654" s="202"/>
      <c r="D1654" s="203" t="s">
        <v>73</v>
      </c>
      <c r="E1654" s="215" t="s">
        <v>2093</v>
      </c>
      <c r="F1654" s="215" t="s">
        <v>2094</v>
      </c>
      <c r="G1654" s="202"/>
      <c r="H1654" s="202"/>
      <c r="I1654" s="205"/>
      <c r="J1654" s="216">
        <f>BK1654</f>
        <v>0</v>
      </c>
      <c r="K1654" s="202"/>
      <c r="L1654" s="207"/>
      <c r="M1654" s="208"/>
      <c r="N1654" s="209"/>
      <c r="O1654" s="209"/>
      <c r="P1654" s="210">
        <f>SUM(P1655:P1742)</f>
        <v>0</v>
      </c>
      <c r="Q1654" s="209"/>
      <c r="R1654" s="210">
        <f>SUM(R1655:R1742)</f>
        <v>0.89239499999999983</v>
      </c>
      <c r="S1654" s="209"/>
      <c r="T1654" s="211">
        <f>SUM(T1655:T1742)</f>
        <v>0</v>
      </c>
      <c r="AR1654" s="212" t="s">
        <v>84</v>
      </c>
      <c r="AT1654" s="213" t="s">
        <v>73</v>
      </c>
      <c r="AU1654" s="213" t="s">
        <v>82</v>
      </c>
      <c r="AY1654" s="212" t="s">
        <v>143</v>
      </c>
      <c r="BK1654" s="214">
        <f>SUM(BK1655:BK1742)</f>
        <v>0</v>
      </c>
    </row>
    <row r="1655" s="1" customFormat="1" ht="38.25" customHeight="1">
      <c r="B1655" s="46"/>
      <c r="C1655" s="217" t="s">
        <v>2095</v>
      </c>
      <c r="D1655" s="217" t="s">
        <v>145</v>
      </c>
      <c r="E1655" s="218" t="s">
        <v>2096</v>
      </c>
      <c r="F1655" s="219" t="s">
        <v>2097</v>
      </c>
      <c r="G1655" s="220" t="s">
        <v>247</v>
      </c>
      <c r="H1655" s="221">
        <v>81</v>
      </c>
      <c r="I1655" s="222"/>
      <c r="J1655" s="223">
        <f>ROUND(I1655*H1655,2)</f>
        <v>0</v>
      </c>
      <c r="K1655" s="219" t="s">
        <v>30</v>
      </c>
      <c r="L1655" s="72"/>
      <c r="M1655" s="224" t="s">
        <v>30</v>
      </c>
      <c r="N1655" s="225" t="s">
        <v>45</v>
      </c>
      <c r="O1655" s="47"/>
      <c r="P1655" s="226">
        <f>O1655*H1655</f>
        <v>0</v>
      </c>
      <c r="Q1655" s="226">
        <v>0.0035200000000000001</v>
      </c>
      <c r="R1655" s="226">
        <f>Q1655*H1655</f>
        <v>0.28511999999999998</v>
      </c>
      <c r="S1655" s="226">
        <v>0</v>
      </c>
      <c r="T1655" s="227">
        <f>S1655*H1655</f>
        <v>0</v>
      </c>
      <c r="AR1655" s="24" t="s">
        <v>251</v>
      </c>
      <c r="AT1655" s="24" t="s">
        <v>145</v>
      </c>
      <c r="AU1655" s="24" t="s">
        <v>84</v>
      </c>
      <c r="AY1655" s="24" t="s">
        <v>143</v>
      </c>
      <c r="BE1655" s="228">
        <f>IF(N1655="základní",J1655,0)</f>
        <v>0</v>
      </c>
      <c r="BF1655" s="228">
        <f>IF(N1655="snížená",J1655,0)</f>
        <v>0</v>
      </c>
      <c r="BG1655" s="228">
        <f>IF(N1655="zákl. přenesená",J1655,0)</f>
        <v>0</v>
      </c>
      <c r="BH1655" s="228">
        <f>IF(N1655="sníž. přenesená",J1655,0)</f>
        <v>0</v>
      </c>
      <c r="BI1655" s="228">
        <f>IF(N1655="nulová",J1655,0)</f>
        <v>0</v>
      </c>
      <c r="BJ1655" s="24" t="s">
        <v>82</v>
      </c>
      <c r="BK1655" s="228">
        <f>ROUND(I1655*H1655,2)</f>
        <v>0</v>
      </c>
      <c r="BL1655" s="24" t="s">
        <v>251</v>
      </c>
      <c r="BM1655" s="24" t="s">
        <v>2098</v>
      </c>
    </row>
    <row r="1656" s="11" customFormat="1">
      <c r="B1656" s="229"/>
      <c r="C1656" s="230"/>
      <c r="D1656" s="231" t="s">
        <v>152</v>
      </c>
      <c r="E1656" s="232" t="s">
        <v>30</v>
      </c>
      <c r="F1656" s="233" t="s">
        <v>2099</v>
      </c>
      <c r="G1656" s="230"/>
      <c r="H1656" s="232" t="s">
        <v>30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AT1656" s="239" t="s">
        <v>152</v>
      </c>
      <c r="AU1656" s="239" t="s">
        <v>84</v>
      </c>
      <c r="AV1656" s="11" t="s">
        <v>82</v>
      </c>
      <c r="AW1656" s="11" t="s">
        <v>37</v>
      </c>
      <c r="AX1656" s="11" t="s">
        <v>74</v>
      </c>
      <c r="AY1656" s="239" t="s">
        <v>143</v>
      </c>
    </row>
    <row r="1657" s="12" customFormat="1">
      <c r="B1657" s="240"/>
      <c r="C1657" s="241"/>
      <c r="D1657" s="231" t="s">
        <v>152</v>
      </c>
      <c r="E1657" s="242" t="s">
        <v>30</v>
      </c>
      <c r="F1657" s="243" t="s">
        <v>662</v>
      </c>
      <c r="G1657" s="241"/>
      <c r="H1657" s="244">
        <v>77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AT1657" s="250" t="s">
        <v>152</v>
      </c>
      <c r="AU1657" s="250" t="s">
        <v>84</v>
      </c>
      <c r="AV1657" s="12" t="s">
        <v>84</v>
      </c>
      <c r="AW1657" s="12" t="s">
        <v>37</v>
      </c>
      <c r="AX1657" s="12" t="s">
        <v>74</v>
      </c>
      <c r="AY1657" s="250" t="s">
        <v>143</v>
      </c>
    </row>
    <row r="1658" s="12" customFormat="1">
      <c r="B1658" s="240"/>
      <c r="C1658" s="241"/>
      <c r="D1658" s="231" t="s">
        <v>152</v>
      </c>
      <c r="E1658" s="242" t="s">
        <v>30</v>
      </c>
      <c r="F1658" s="243" t="s">
        <v>2100</v>
      </c>
      <c r="G1658" s="241"/>
      <c r="H1658" s="244">
        <v>4</v>
      </c>
      <c r="I1658" s="245"/>
      <c r="J1658" s="241"/>
      <c r="K1658" s="241"/>
      <c r="L1658" s="246"/>
      <c r="M1658" s="247"/>
      <c r="N1658" s="248"/>
      <c r="O1658" s="248"/>
      <c r="P1658" s="248"/>
      <c r="Q1658" s="248"/>
      <c r="R1658" s="248"/>
      <c r="S1658" s="248"/>
      <c r="T1658" s="249"/>
      <c r="AT1658" s="250" t="s">
        <v>152</v>
      </c>
      <c r="AU1658" s="250" t="s">
        <v>84</v>
      </c>
      <c r="AV1658" s="12" t="s">
        <v>84</v>
      </c>
      <c r="AW1658" s="12" t="s">
        <v>37</v>
      </c>
      <c r="AX1658" s="12" t="s">
        <v>74</v>
      </c>
      <c r="AY1658" s="250" t="s">
        <v>143</v>
      </c>
    </row>
    <row r="1659" s="14" customFormat="1">
      <c r="B1659" s="262"/>
      <c r="C1659" s="263"/>
      <c r="D1659" s="231" t="s">
        <v>152</v>
      </c>
      <c r="E1659" s="264" t="s">
        <v>30</v>
      </c>
      <c r="F1659" s="265" t="s">
        <v>187</v>
      </c>
      <c r="G1659" s="263"/>
      <c r="H1659" s="266">
        <v>81</v>
      </c>
      <c r="I1659" s="267"/>
      <c r="J1659" s="263"/>
      <c r="K1659" s="263"/>
      <c r="L1659" s="268"/>
      <c r="M1659" s="269"/>
      <c r="N1659" s="270"/>
      <c r="O1659" s="270"/>
      <c r="P1659" s="270"/>
      <c r="Q1659" s="270"/>
      <c r="R1659" s="270"/>
      <c r="S1659" s="270"/>
      <c r="T1659" s="271"/>
      <c r="AT1659" s="272" t="s">
        <v>152</v>
      </c>
      <c r="AU1659" s="272" t="s">
        <v>84</v>
      </c>
      <c r="AV1659" s="14" t="s">
        <v>150</v>
      </c>
      <c r="AW1659" s="14" t="s">
        <v>37</v>
      </c>
      <c r="AX1659" s="14" t="s">
        <v>82</v>
      </c>
      <c r="AY1659" s="272" t="s">
        <v>143</v>
      </c>
    </row>
    <row r="1660" s="11" customFormat="1">
      <c r="B1660" s="229"/>
      <c r="C1660" s="230"/>
      <c r="D1660" s="231" t="s">
        <v>152</v>
      </c>
      <c r="E1660" s="232" t="s">
        <v>30</v>
      </c>
      <c r="F1660" s="233" t="s">
        <v>1706</v>
      </c>
      <c r="G1660" s="230"/>
      <c r="H1660" s="232" t="s">
        <v>30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AT1660" s="239" t="s">
        <v>152</v>
      </c>
      <c r="AU1660" s="239" t="s">
        <v>84</v>
      </c>
      <c r="AV1660" s="11" t="s">
        <v>82</v>
      </c>
      <c r="AW1660" s="11" t="s">
        <v>37</v>
      </c>
      <c r="AX1660" s="11" t="s">
        <v>74</v>
      </c>
      <c r="AY1660" s="239" t="s">
        <v>143</v>
      </c>
    </row>
    <row r="1661" s="11" customFormat="1">
      <c r="B1661" s="229"/>
      <c r="C1661" s="230"/>
      <c r="D1661" s="231" t="s">
        <v>152</v>
      </c>
      <c r="E1661" s="232" t="s">
        <v>30</v>
      </c>
      <c r="F1661" s="233" t="s">
        <v>2101</v>
      </c>
      <c r="G1661" s="230"/>
      <c r="H1661" s="232" t="s">
        <v>30</v>
      </c>
      <c r="I1661" s="234"/>
      <c r="J1661" s="230"/>
      <c r="K1661" s="230"/>
      <c r="L1661" s="235"/>
      <c r="M1661" s="236"/>
      <c r="N1661" s="237"/>
      <c r="O1661" s="237"/>
      <c r="P1661" s="237"/>
      <c r="Q1661" s="237"/>
      <c r="R1661" s="237"/>
      <c r="S1661" s="237"/>
      <c r="T1661" s="238"/>
      <c r="AT1661" s="239" t="s">
        <v>152</v>
      </c>
      <c r="AU1661" s="239" t="s">
        <v>84</v>
      </c>
      <c r="AV1661" s="11" t="s">
        <v>82</v>
      </c>
      <c r="AW1661" s="11" t="s">
        <v>37</v>
      </c>
      <c r="AX1661" s="11" t="s">
        <v>74</v>
      </c>
      <c r="AY1661" s="239" t="s">
        <v>143</v>
      </c>
    </row>
    <row r="1662" s="11" customFormat="1">
      <c r="B1662" s="229"/>
      <c r="C1662" s="230"/>
      <c r="D1662" s="231" t="s">
        <v>152</v>
      </c>
      <c r="E1662" s="232" t="s">
        <v>30</v>
      </c>
      <c r="F1662" s="233" t="s">
        <v>2102</v>
      </c>
      <c r="G1662" s="230"/>
      <c r="H1662" s="232" t="s">
        <v>30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AT1662" s="239" t="s">
        <v>152</v>
      </c>
      <c r="AU1662" s="239" t="s">
        <v>84</v>
      </c>
      <c r="AV1662" s="11" t="s">
        <v>82</v>
      </c>
      <c r="AW1662" s="11" t="s">
        <v>37</v>
      </c>
      <c r="AX1662" s="11" t="s">
        <v>74</v>
      </c>
      <c r="AY1662" s="239" t="s">
        <v>143</v>
      </c>
    </row>
    <row r="1663" s="11" customFormat="1">
      <c r="B1663" s="229"/>
      <c r="C1663" s="230"/>
      <c r="D1663" s="231" t="s">
        <v>152</v>
      </c>
      <c r="E1663" s="232" t="s">
        <v>30</v>
      </c>
      <c r="F1663" s="233" t="s">
        <v>2103</v>
      </c>
      <c r="G1663" s="230"/>
      <c r="H1663" s="232" t="s">
        <v>30</v>
      </c>
      <c r="I1663" s="234"/>
      <c r="J1663" s="230"/>
      <c r="K1663" s="230"/>
      <c r="L1663" s="235"/>
      <c r="M1663" s="236"/>
      <c r="N1663" s="237"/>
      <c r="O1663" s="237"/>
      <c r="P1663" s="237"/>
      <c r="Q1663" s="237"/>
      <c r="R1663" s="237"/>
      <c r="S1663" s="237"/>
      <c r="T1663" s="238"/>
      <c r="AT1663" s="239" t="s">
        <v>152</v>
      </c>
      <c r="AU1663" s="239" t="s">
        <v>84</v>
      </c>
      <c r="AV1663" s="11" t="s">
        <v>82</v>
      </c>
      <c r="AW1663" s="11" t="s">
        <v>37</v>
      </c>
      <c r="AX1663" s="11" t="s">
        <v>74</v>
      </c>
      <c r="AY1663" s="239" t="s">
        <v>143</v>
      </c>
    </row>
    <row r="1664" s="1" customFormat="1" ht="38.25" customHeight="1">
      <c r="B1664" s="46"/>
      <c r="C1664" s="217" t="s">
        <v>2104</v>
      </c>
      <c r="D1664" s="217" t="s">
        <v>145</v>
      </c>
      <c r="E1664" s="218" t="s">
        <v>2105</v>
      </c>
      <c r="F1664" s="219" t="s">
        <v>2106</v>
      </c>
      <c r="G1664" s="220" t="s">
        <v>247</v>
      </c>
      <c r="H1664" s="221">
        <v>39</v>
      </c>
      <c r="I1664" s="222"/>
      <c r="J1664" s="223">
        <f>ROUND(I1664*H1664,2)</f>
        <v>0</v>
      </c>
      <c r="K1664" s="219" t="s">
        <v>30</v>
      </c>
      <c r="L1664" s="72"/>
      <c r="M1664" s="224" t="s">
        <v>30</v>
      </c>
      <c r="N1664" s="225" t="s">
        <v>45</v>
      </c>
      <c r="O1664" s="47"/>
      <c r="P1664" s="226">
        <f>O1664*H1664</f>
        <v>0</v>
      </c>
      <c r="Q1664" s="226">
        <v>0.0035200000000000001</v>
      </c>
      <c r="R1664" s="226">
        <f>Q1664*H1664</f>
        <v>0.13728000000000001</v>
      </c>
      <c r="S1664" s="226">
        <v>0</v>
      </c>
      <c r="T1664" s="227">
        <f>S1664*H1664</f>
        <v>0</v>
      </c>
      <c r="AR1664" s="24" t="s">
        <v>251</v>
      </c>
      <c r="AT1664" s="24" t="s">
        <v>145</v>
      </c>
      <c r="AU1664" s="24" t="s">
        <v>84</v>
      </c>
      <c r="AY1664" s="24" t="s">
        <v>143</v>
      </c>
      <c r="BE1664" s="228">
        <f>IF(N1664="základní",J1664,0)</f>
        <v>0</v>
      </c>
      <c r="BF1664" s="228">
        <f>IF(N1664="snížená",J1664,0)</f>
        <v>0</v>
      </c>
      <c r="BG1664" s="228">
        <f>IF(N1664="zákl. přenesená",J1664,0)</f>
        <v>0</v>
      </c>
      <c r="BH1664" s="228">
        <f>IF(N1664="sníž. přenesená",J1664,0)</f>
        <v>0</v>
      </c>
      <c r="BI1664" s="228">
        <f>IF(N1664="nulová",J1664,0)</f>
        <v>0</v>
      </c>
      <c r="BJ1664" s="24" t="s">
        <v>82</v>
      </c>
      <c r="BK1664" s="228">
        <f>ROUND(I1664*H1664,2)</f>
        <v>0</v>
      </c>
      <c r="BL1664" s="24" t="s">
        <v>251</v>
      </c>
      <c r="BM1664" s="24" t="s">
        <v>2107</v>
      </c>
    </row>
    <row r="1665" s="11" customFormat="1">
      <c r="B1665" s="229"/>
      <c r="C1665" s="230"/>
      <c r="D1665" s="231" t="s">
        <v>152</v>
      </c>
      <c r="E1665" s="232" t="s">
        <v>30</v>
      </c>
      <c r="F1665" s="233" t="s">
        <v>2108</v>
      </c>
      <c r="G1665" s="230"/>
      <c r="H1665" s="232" t="s">
        <v>30</v>
      </c>
      <c r="I1665" s="234"/>
      <c r="J1665" s="230"/>
      <c r="K1665" s="230"/>
      <c r="L1665" s="235"/>
      <c r="M1665" s="236"/>
      <c r="N1665" s="237"/>
      <c r="O1665" s="237"/>
      <c r="P1665" s="237"/>
      <c r="Q1665" s="237"/>
      <c r="R1665" s="237"/>
      <c r="S1665" s="237"/>
      <c r="T1665" s="238"/>
      <c r="AT1665" s="239" t="s">
        <v>152</v>
      </c>
      <c r="AU1665" s="239" t="s">
        <v>84</v>
      </c>
      <c r="AV1665" s="11" t="s">
        <v>82</v>
      </c>
      <c r="AW1665" s="11" t="s">
        <v>37</v>
      </c>
      <c r="AX1665" s="11" t="s">
        <v>74</v>
      </c>
      <c r="AY1665" s="239" t="s">
        <v>143</v>
      </c>
    </row>
    <row r="1666" s="12" customFormat="1">
      <c r="B1666" s="240"/>
      <c r="C1666" s="241"/>
      <c r="D1666" s="231" t="s">
        <v>152</v>
      </c>
      <c r="E1666" s="242" t="s">
        <v>30</v>
      </c>
      <c r="F1666" s="243" t="s">
        <v>2109</v>
      </c>
      <c r="G1666" s="241"/>
      <c r="H1666" s="244">
        <v>33.200000000000003</v>
      </c>
      <c r="I1666" s="245"/>
      <c r="J1666" s="241"/>
      <c r="K1666" s="241"/>
      <c r="L1666" s="246"/>
      <c r="M1666" s="247"/>
      <c r="N1666" s="248"/>
      <c r="O1666" s="248"/>
      <c r="P1666" s="248"/>
      <c r="Q1666" s="248"/>
      <c r="R1666" s="248"/>
      <c r="S1666" s="248"/>
      <c r="T1666" s="249"/>
      <c r="AT1666" s="250" t="s">
        <v>152</v>
      </c>
      <c r="AU1666" s="250" t="s">
        <v>84</v>
      </c>
      <c r="AV1666" s="12" t="s">
        <v>84</v>
      </c>
      <c r="AW1666" s="12" t="s">
        <v>37</v>
      </c>
      <c r="AX1666" s="12" t="s">
        <v>74</v>
      </c>
      <c r="AY1666" s="250" t="s">
        <v>143</v>
      </c>
    </row>
    <row r="1667" s="12" customFormat="1">
      <c r="B1667" s="240"/>
      <c r="C1667" s="241"/>
      <c r="D1667" s="231" t="s">
        <v>152</v>
      </c>
      <c r="E1667" s="242" t="s">
        <v>30</v>
      </c>
      <c r="F1667" s="243" t="s">
        <v>761</v>
      </c>
      <c r="G1667" s="241"/>
      <c r="H1667" s="244">
        <v>3.75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AT1667" s="250" t="s">
        <v>152</v>
      </c>
      <c r="AU1667" s="250" t="s">
        <v>84</v>
      </c>
      <c r="AV1667" s="12" t="s">
        <v>84</v>
      </c>
      <c r="AW1667" s="12" t="s">
        <v>37</v>
      </c>
      <c r="AX1667" s="12" t="s">
        <v>74</v>
      </c>
      <c r="AY1667" s="250" t="s">
        <v>143</v>
      </c>
    </row>
    <row r="1668" s="12" customFormat="1">
      <c r="B1668" s="240"/>
      <c r="C1668" s="241"/>
      <c r="D1668" s="231" t="s">
        <v>152</v>
      </c>
      <c r="E1668" s="242" t="s">
        <v>30</v>
      </c>
      <c r="F1668" s="243" t="s">
        <v>2110</v>
      </c>
      <c r="G1668" s="241"/>
      <c r="H1668" s="244">
        <v>2.0499999999999998</v>
      </c>
      <c r="I1668" s="245"/>
      <c r="J1668" s="241"/>
      <c r="K1668" s="241"/>
      <c r="L1668" s="246"/>
      <c r="M1668" s="247"/>
      <c r="N1668" s="248"/>
      <c r="O1668" s="248"/>
      <c r="P1668" s="248"/>
      <c r="Q1668" s="248"/>
      <c r="R1668" s="248"/>
      <c r="S1668" s="248"/>
      <c r="T1668" s="249"/>
      <c r="AT1668" s="250" t="s">
        <v>152</v>
      </c>
      <c r="AU1668" s="250" t="s">
        <v>84</v>
      </c>
      <c r="AV1668" s="12" t="s">
        <v>84</v>
      </c>
      <c r="AW1668" s="12" t="s">
        <v>37</v>
      </c>
      <c r="AX1668" s="12" t="s">
        <v>74</v>
      </c>
      <c r="AY1668" s="250" t="s">
        <v>143</v>
      </c>
    </row>
    <row r="1669" s="14" customFormat="1">
      <c r="B1669" s="262"/>
      <c r="C1669" s="263"/>
      <c r="D1669" s="231" t="s">
        <v>152</v>
      </c>
      <c r="E1669" s="264" t="s">
        <v>30</v>
      </c>
      <c r="F1669" s="265" t="s">
        <v>187</v>
      </c>
      <c r="G1669" s="263"/>
      <c r="H1669" s="266">
        <v>39</v>
      </c>
      <c r="I1669" s="267"/>
      <c r="J1669" s="263"/>
      <c r="K1669" s="263"/>
      <c r="L1669" s="268"/>
      <c r="M1669" s="269"/>
      <c r="N1669" s="270"/>
      <c r="O1669" s="270"/>
      <c r="P1669" s="270"/>
      <c r="Q1669" s="270"/>
      <c r="R1669" s="270"/>
      <c r="S1669" s="270"/>
      <c r="T1669" s="271"/>
      <c r="AT1669" s="272" t="s">
        <v>152</v>
      </c>
      <c r="AU1669" s="272" t="s">
        <v>84</v>
      </c>
      <c r="AV1669" s="14" t="s">
        <v>150</v>
      </c>
      <c r="AW1669" s="14" t="s">
        <v>37</v>
      </c>
      <c r="AX1669" s="14" t="s">
        <v>82</v>
      </c>
      <c r="AY1669" s="272" t="s">
        <v>143</v>
      </c>
    </row>
    <row r="1670" s="11" customFormat="1">
      <c r="B1670" s="229"/>
      <c r="C1670" s="230"/>
      <c r="D1670" s="231" t="s">
        <v>152</v>
      </c>
      <c r="E1670" s="232" t="s">
        <v>30</v>
      </c>
      <c r="F1670" s="233" t="s">
        <v>1706</v>
      </c>
      <c r="G1670" s="230"/>
      <c r="H1670" s="232" t="s">
        <v>30</v>
      </c>
      <c r="I1670" s="234"/>
      <c r="J1670" s="230"/>
      <c r="K1670" s="230"/>
      <c r="L1670" s="235"/>
      <c r="M1670" s="236"/>
      <c r="N1670" s="237"/>
      <c r="O1670" s="237"/>
      <c r="P1670" s="237"/>
      <c r="Q1670" s="237"/>
      <c r="R1670" s="237"/>
      <c r="S1670" s="237"/>
      <c r="T1670" s="238"/>
      <c r="AT1670" s="239" t="s">
        <v>152</v>
      </c>
      <c r="AU1670" s="239" t="s">
        <v>84</v>
      </c>
      <c r="AV1670" s="11" t="s">
        <v>82</v>
      </c>
      <c r="AW1670" s="11" t="s">
        <v>37</v>
      </c>
      <c r="AX1670" s="11" t="s">
        <v>74</v>
      </c>
      <c r="AY1670" s="239" t="s">
        <v>143</v>
      </c>
    </row>
    <row r="1671" s="11" customFormat="1">
      <c r="B1671" s="229"/>
      <c r="C1671" s="230"/>
      <c r="D1671" s="231" t="s">
        <v>152</v>
      </c>
      <c r="E1671" s="232" t="s">
        <v>30</v>
      </c>
      <c r="F1671" s="233" t="s">
        <v>2101</v>
      </c>
      <c r="G1671" s="230"/>
      <c r="H1671" s="232" t="s">
        <v>30</v>
      </c>
      <c r="I1671" s="234"/>
      <c r="J1671" s="230"/>
      <c r="K1671" s="230"/>
      <c r="L1671" s="235"/>
      <c r="M1671" s="236"/>
      <c r="N1671" s="237"/>
      <c r="O1671" s="237"/>
      <c r="P1671" s="237"/>
      <c r="Q1671" s="237"/>
      <c r="R1671" s="237"/>
      <c r="S1671" s="237"/>
      <c r="T1671" s="238"/>
      <c r="AT1671" s="239" t="s">
        <v>152</v>
      </c>
      <c r="AU1671" s="239" t="s">
        <v>84</v>
      </c>
      <c r="AV1671" s="11" t="s">
        <v>82</v>
      </c>
      <c r="AW1671" s="11" t="s">
        <v>37</v>
      </c>
      <c r="AX1671" s="11" t="s">
        <v>74</v>
      </c>
      <c r="AY1671" s="239" t="s">
        <v>143</v>
      </c>
    </row>
    <row r="1672" s="11" customFormat="1">
      <c r="B1672" s="229"/>
      <c r="C1672" s="230"/>
      <c r="D1672" s="231" t="s">
        <v>152</v>
      </c>
      <c r="E1672" s="232" t="s">
        <v>30</v>
      </c>
      <c r="F1672" s="233" t="s">
        <v>2102</v>
      </c>
      <c r="G1672" s="230"/>
      <c r="H1672" s="232" t="s">
        <v>30</v>
      </c>
      <c r="I1672" s="234"/>
      <c r="J1672" s="230"/>
      <c r="K1672" s="230"/>
      <c r="L1672" s="235"/>
      <c r="M1672" s="236"/>
      <c r="N1672" s="237"/>
      <c r="O1672" s="237"/>
      <c r="P1672" s="237"/>
      <c r="Q1672" s="237"/>
      <c r="R1672" s="237"/>
      <c r="S1672" s="237"/>
      <c r="T1672" s="238"/>
      <c r="AT1672" s="239" t="s">
        <v>152</v>
      </c>
      <c r="AU1672" s="239" t="s">
        <v>84</v>
      </c>
      <c r="AV1672" s="11" t="s">
        <v>82</v>
      </c>
      <c r="AW1672" s="11" t="s">
        <v>37</v>
      </c>
      <c r="AX1672" s="11" t="s">
        <v>74</v>
      </c>
      <c r="AY1672" s="239" t="s">
        <v>143</v>
      </c>
    </row>
    <row r="1673" s="11" customFormat="1">
      <c r="B1673" s="229"/>
      <c r="C1673" s="230"/>
      <c r="D1673" s="231" t="s">
        <v>152</v>
      </c>
      <c r="E1673" s="232" t="s">
        <v>30</v>
      </c>
      <c r="F1673" s="233" t="s">
        <v>2103</v>
      </c>
      <c r="G1673" s="230"/>
      <c r="H1673" s="232" t="s">
        <v>30</v>
      </c>
      <c r="I1673" s="234"/>
      <c r="J1673" s="230"/>
      <c r="K1673" s="230"/>
      <c r="L1673" s="235"/>
      <c r="M1673" s="236"/>
      <c r="N1673" s="237"/>
      <c r="O1673" s="237"/>
      <c r="P1673" s="237"/>
      <c r="Q1673" s="237"/>
      <c r="R1673" s="237"/>
      <c r="S1673" s="237"/>
      <c r="T1673" s="238"/>
      <c r="AT1673" s="239" t="s">
        <v>152</v>
      </c>
      <c r="AU1673" s="239" t="s">
        <v>84</v>
      </c>
      <c r="AV1673" s="11" t="s">
        <v>82</v>
      </c>
      <c r="AW1673" s="11" t="s">
        <v>37</v>
      </c>
      <c r="AX1673" s="11" t="s">
        <v>74</v>
      </c>
      <c r="AY1673" s="239" t="s">
        <v>143</v>
      </c>
    </row>
    <row r="1674" s="1" customFormat="1" ht="38.25" customHeight="1">
      <c r="B1674" s="46"/>
      <c r="C1674" s="217" t="s">
        <v>2111</v>
      </c>
      <c r="D1674" s="217" t="s">
        <v>145</v>
      </c>
      <c r="E1674" s="218" t="s">
        <v>2112</v>
      </c>
      <c r="F1674" s="219" t="s">
        <v>2113</v>
      </c>
      <c r="G1674" s="220" t="s">
        <v>247</v>
      </c>
      <c r="H1674" s="221">
        <v>1.8</v>
      </c>
      <c r="I1674" s="222"/>
      <c r="J1674" s="223">
        <f>ROUND(I1674*H1674,2)</f>
        <v>0</v>
      </c>
      <c r="K1674" s="219" t="s">
        <v>149</v>
      </c>
      <c r="L1674" s="72"/>
      <c r="M1674" s="224" t="s">
        <v>30</v>
      </c>
      <c r="N1674" s="225" t="s">
        <v>45</v>
      </c>
      <c r="O1674" s="47"/>
      <c r="P1674" s="226">
        <f>O1674*H1674</f>
        <v>0</v>
      </c>
      <c r="Q1674" s="226">
        <v>0.0043800000000000002</v>
      </c>
      <c r="R1674" s="226">
        <f>Q1674*H1674</f>
        <v>0.0078840000000000004</v>
      </c>
      <c r="S1674" s="226">
        <v>0</v>
      </c>
      <c r="T1674" s="227">
        <f>S1674*H1674</f>
        <v>0</v>
      </c>
      <c r="AR1674" s="24" t="s">
        <v>251</v>
      </c>
      <c r="AT1674" s="24" t="s">
        <v>145</v>
      </c>
      <c r="AU1674" s="24" t="s">
        <v>84</v>
      </c>
      <c r="AY1674" s="24" t="s">
        <v>143</v>
      </c>
      <c r="BE1674" s="228">
        <f>IF(N1674="základní",J1674,0)</f>
        <v>0</v>
      </c>
      <c r="BF1674" s="228">
        <f>IF(N1674="snížená",J1674,0)</f>
        <v>0</v>
      </c>
      <c r="BG1674" s="228">
        <f>IF(N1674="zákl. přenesená",J1674,0)</f>
        <v>0</v>
      </c>
      <c r="BH1674" s="228">
        <f>IF(N1674="sníž. přenesená",J1674,0)</f>
        <v>0</v>
      </c>
      <c r="BI1674" s="228">
        <f>IF(N1674="nulová",J1674,0)</f>
        <v>0</v>
      </c>
      <c r="BJ1674" s="24" t="s">
        <v>82</v>
      </c>
      <c r="BK1674" s="228">
        <f>ROUND(I1674*H1674,2)</f>
        <v>0</v>
      </c>
      <c r="BL1674" s="24" t="s">
        <v>251</v>
      </c>
      <c r="BM1674" s="24" t="s">
        <v>2114</v>
      </c>
    </row>
    <row r="1675" s="11" customFormat="1">
      <c r="B1675" s="229"/>
      <c r="C1675" s="230"/>
      <c r="D1675" s="231" t="s">
        <v>152</v>
      </c>
      <c r="E1675" s="232" t="s">
        <v>30</v>
      </c>
      <c r="F1675" s="233" t="s">
        <v>2115</v>
      </c>
      <c r="G1675" s="230"/>
      <c r="H1675" s="232" t="s">
        <v>30</v>
      </c>
      <c r="I1675" s="234"/>
      <c r="J1675" s="230"/>
      <c r="K1675" s="230"/>
      <c r="L1675" s="235"/>
      <c r="M1675" s="236"/>
      <c r="N1675" s="237"/>
      <c r="O1675" s="237"/>
      <c r="P1675" s="237"/>
      <c r="Q1675" s="237"/>
      <c r="R1675" s="237"/>
      <c r="S1675" s="237"/>
      <c r="T1675" s="238"/>
      <c r="AT1675" s="239" t="s">
        <v>152</v>
      </c>
      <c r="AU1675" s="239" t="s">
        <v>84</v>
      </c>
      <c r="AV1675" s="11" t="s">
        <v>82</v>
      </c>
      <c r="AW1675" s="11" t="s">
        <v>37</v>
      </c>
      <c r="AX1675" s="11" t="s">
        <v>74</v>
      </c>
      <c r="AY1675" s="239" t="s">
        <v>143</v>
      </c>
    </row>
    <row r="1676" s="12" customFormat="1">
      <c r="B1676" s="240"/>
      <c r="C1676" s="241"/>
      <c r="D1676" s="231" t="s">
        <v>152</v>
      </c>
      <c r="E1676" s="242" t="s">
        <v>30</v>
      </c>
      <c r="F1676" s="243" t="s">
        <v>2116</v>
      </c>
      <c r="G1676" s="241"/>
      <c r="H1676" s="244">
        <v>1.8</v>
      </c>
      <c r="I1676" s="245"/>
      <c r="J1676" s="241"/>
      <c r="K1676" s="241"/>
      <c r="L1676" s="246"/>
      <c r="M1676" s="247"/>
      <c r="N1676" s="248"/>
      <c r="O1676" s="248"/>
      <c r="P1676" s="248"/>
      <c r="Q1676" s="248"/>
      <c r="R1676" s="248"/>
      <c r="S1676" s="248"/>
      <c r="T1676" s="249"/>
      <c r="AT1676" s="250" t="s">
        <v>152</v>
      </c>
      <c r="AU1676" s="250" t="s">
        <v>84</v>
      </c>
      <c r="AV1676" s="12" t="s">
        <v>84</v>
      </c>
      <c r="AW1676" s="12" t="s">
        <v>37</v>
      </c>
      <c r="AX1676" s="12" t="s">
        <v>82</v>
      </c>
      <c r="AY1676" s="250" t="s">
        <v>143</v>
      </c>
    </row>
    <row r="1677" s="11" customFormat="1">
      <c r="B1677" s="229"/>
      <c r="C1677" s="230"/>
      <c r="D1677" s="231" t="s">
        <v>152</v>
      </c>
      <c r="E1677" s="232" t="s">
        <v>30</v>
      </c>
      <c r="F1677" s="233" t="s">
        <v>1706</v>
      </c>
      <c r="G1677" s="230"/>
      <c r="H1677" s="232" t="s">
        <v>30</v>
      </c>
      <c r="I1677" s="234"/>
      <c r="J1677" s="230"/>
      <c r="K1677" s="230"/>
      <c r="L1677" s="235"/>
      <c r="M1677" s="236"/>
      <c r="N1677" s="237"/>
      <c r="O1677" s="237"/>
      <c r="P1677" s="237"/>
      <c r="Q1677" s="237"/>
      <c r="R1677" s="237"/>
      <c r="S1677" s="237"/>
      <c r="T1677" s="238"/>
      <c r="AT1677" s="239" t="s">
        <v>152</v>
      </c>
      <c r="AU1677" s="239" t="s">
        <v>84</v>
      </c>
      <c r="AV1677" s="11" t="s">
        <v>82</v>
      </c>
      <c r="AW1677" s="11" t="s">
        <v>37</v>
      </c>
      <c r="AX1677" s="11" t="s">
        <v>74</v>
      </c>
      <c r="AY1677" s="239" t="s">
        <v>143</v>
      </c>
    </row>
    <row r="1678" s="11" customFormat="1">
      <c r="B1678" s="229"/>
      <c r="C1678" s="230"/>
      <c r="D1678" s="231" t="s">
        <v>152</v>
      </c>
      <c r="E1678" s="232" t="s">
        <v>30</v>
      </c>
      <c r="F1678" s="233" t="s">
        <v>2101</v>
      </c>
      <c r="G1678" s="230"/>
      <c r="H1678" s="232" t="s">
        <v>30</v>
      </c>
      <c r="I1678" s="234"/>
      <c r="J1678" s="230"/>
      <c r="K1678" s="230"/>
      <c r="L1678" s="235"/>
      <c r="M1678" s="236"/>
      <c r="N1678" s="237"/>
      <c r="O1678" s="237"/>
      <c r="P1678" s="237"/>
      <c r="Q1678" s="237"/>
      <c r="R1678" s="237"/>
      <c r="S1678" s="237"/>
      <c r="T1678" s="238"/>
      <c r="AT1678" s="239" t="s">
        <v>152</v>
      </c>
      <c r="AU1678" s="239" t="s">
        <v>84</v>
      </c>
      <c r="AV1678" s="11" t="s">
        <v>82</v>
      </c>
      <c r="AW1678" s="11" t="s">
        <v>37</v>
      </c>
      <c r="AX1678" s="11" t="s">
        <v>74</v>
      </c>
      <c r="AY1678" s="239" t="s">
        <v>143</v>
      </c>
    </row>
    <row r="1679" s="11" customFormat="1">
      <c r="B1679" s="229"/>
      <c r="C1679" s="230"/>
      <c r="D1679" s="231" t="s">
        <v>152</v>
      </c>
      <c r="E1679" s="232" t="s">
        <v>30</v>
      </c>
      <c r="F1679" s="233" t="s">
        <v>2102</v>
      </c>
      <c r="G1679" s="230"/>
      <c r="H1679" s="232" t="s">
        <v>30</v>
      </c>
      <c r="I1679" s="234"/>
      <c r="J1679" s="230"/>
      <c r="K1679" s="230"/>
      <c r="L1679" s="235"/>
      <c r="M1679" s="236"/>
      <c r="N1679" s="237"/>
      <c r="O1679" s="237"/>
      <c r="P1679" s="237"/>
      <c r="Q1679" s="237"/>
      <c r="R1679" s="237"/>
      <c r="S1679" s="237"/>
      <c r="T1679" s="238"/>
      <c r="AT1679" s="239" t="s">
        <v>152</v>
      </c>
      <c r="AU1679" s="239" t="s">
        <v>84</v>
      </c>
      <c r="AV1679" s="11" t="s">
        <v>82</v>
      </c>
      <c r="AW1679" s="11" t="s">
        <v>37</v>
      </c>
      <c r="AX1679" s="11" t="s">
        <v>74</v>
      </c>
      <c r="AY1679" s="239" t="s">
        <v>143</v>
      </c>
    </row>
    <row r="1680" s="11" customFormat="1">
      <c r="B1680" s="229"/>
      <c r="C1680" s="230"/>
      <c r="D1680" s="231" t="s">
        <v>152</v>
      </c>
      <c r="E1680" s="232" t="s">
        <v>30</v>
      </c>
      <c r="F1680" s="233" t="s">
        <v>2103</v>
      </c>
      <c r="G1680" s="230"/>
      <c r="H1680" s="232" t="s">
        <v>30</v>
      </c>
      <c r="I1680" s="234"/>
      <c r="J1680" s="230"/>
      <c r="K1680" s="230"/>
      <c r="L1680" s="235"/>
      <c r="M1680" s="236"/>
      <c r="N1680" s="237"/>
      <c r="O1680" s="237"/>
      <c r="P1680" s="237"/>
      <c r="Q1680" s="237"/>
      <c r="R1680" s="237"/>
      <c r="S1680" s="237"/>
      <c r="T1680" s="238"/>
      <c r="AT1680" s="239" t="s">
        <v>152</v>
      </c>
      <c r="AU1680" s="239" t="s">
        <v>84</v>
      </c>
      <c r="AV1680" s="11" t="s">
        <v>82</v>
      </c>
      <c r="AW1680" s="11" t="s">
        <v>37</v>
      </c>
      <c r="AX1680" s="11" t="s">
        <v>74</v>
      </c>
      <c r="AY1680" s="239" t="s">
        <v>143</v>
      </c>
    </row>
    <row r="1681" s="1" customFormat="1" ht="25.5" customHeight="1">
      <c r="B1681" s="46"/>
      <c r="C1681" s="217" t="s">
        <v>2117</v>
      </c>
      <c r="D1681" s="217" t="s">
        <v>145</v>
      </c>
      <c r="E1681" s="218" t="s">
        <v>2118</v>
      </c>
      <c r="F1681" s="219" t="s">
        <v>2119</v>
      </c>
      <c r="G1681" s="220" t="s">
        <v>247</v>
      </c>
      <c r="H1681" s="221">
        <v>1.1000000000000001</v>
      </c>
      <c r="I1681" s="222"/>
      <c r="J1681" s="223">
        <f>ROUND(I1681*H1681,2)</f>
        <v>0</v>
      </c>
      <c r="K1681" s="219" t="s">
        <v>149</v>
      </c>
      <c r="L1681" s="72"/>
      <c r="M1681" s="224" t="s">
        <v>30</v>
      </c>
      <c r="N1681" s="225" t="s">
        <v>45</v>
      </c>
      <c r="O1681" s="47"/>
      <c r="P1681" s="226">
        <f>O1681*H1681</f>
        <v>0</v>
      </c>
      <c r="Q1681" s="226">
        <v>0.0022200000000000002</v>
      </c>
      <c r="R1681" s="226">
        <f>Q1681*H1681</f>
        <v>0.0024420000000000006</v>
      </c>
      <c r="S1681" s="226">
        <v>0</v>
      </c>
      <c r="T1681" s="227">
        <f>S1681*H1681</f>
        <v>0</v>
      </c>
      <c r="AR1681" s="24" t="s">
        <v>251</v>
      </c>
      <c r="AT1681" s="24" t="s">
        <v>145</v>
      </c>
      <c r="AU1681" s="24" t="s">
        <v>84</v>
      </c>
      <c r="AY1681" s="24" t="s">
        <v>143</v>
      </c>
      <c r="BE1681" s="228">
        <f>IF(N1681="základní",J1681,0)</f>
        <v>0</v>
      </c>
      <c r="BF1681" s="228">
        <f>IF(N1681="snížená",J1681,0)</f>
        <v>0</v>
      </c>
      <c r="BG1681" s="228">
        <f>IF(N1681="zákl. přenesená",J1681,0)</f>
        <v>0</v>
      </c>
      <c r="BH1681" s="228">
        <f>IF(N1681="sníž. přenesená",J1681,0)</f>
        <v>0</v>
      </c>
      <c r="BI1681" s="228">
        <f>IF(N1681="nulová",J1681,0)</f>
        <v>0</v>
      </c>
      <c r="BJ1681" s="24" t="s">
        <v>82</v>
      </c>
      <c r="BK1681" s="228">
        <f>ROUND(I1681*H1681,2)</f>
        <v>0</v>
      </c>
      <c r="BL1681" s="24" t="s">
        <v>251</v>
      </c>
      <c r="BM1681" s="24" t="s">
        <v>2120</v>
      </c>
    </row>
    <row r="1682" s="11" customFormat="1">
      <c r="B1682" s="229"/>
      <c r="C1682" s="230"/>
      <c r="D1682" s="231" t="s">
        <v>152</v>
      </c>
      <c r="E1682" s="232" t="s">
        <v>30</v>
      </c>
      <c r="F1682" s="233" t="s">
        <v>522</v>
      </c>
      <c r="G1682" s="230"/>
      <c r="H1682" s="232" t="s">
        <v>30</v>
      </c>
      <c r="I1682" s="234"/>
      <c r="J1682" s="230"/>
      <c r="K1682" s="230"/>
      <c r="L1682" s="235"/>
      <c r="M1682" s="236"/>
      <c r="N1682" s="237"/>
      <c r="O1682" s="237"/>
      <c r="P1682" s="237"/>
      <c r="Q1682" s="237"/>
      <c r="R1682" s="237"/>
      <c r="S1682" s="237"/>
      <c r="T1682" s="238"/>
      <c r="AT1682" s="239" t="s">
        <v>152</v>
      </c>
      <c r="AU1682" s="239" t="s">
        <v>84</v>
      </c>
      <c r="AV1682" s="11" t="s">
        <v>82</v>
      </c>
      <c r="AW1682" s="11" t="s">
        <v>37</v>
      </c>
      <c r="AX1682" s="11" t="s">
        <v>74</v>
      </c>
      <c r="AY1682" s="239" t="s">
        <v>143</v>
      </c>
    </row>
    <row r="1683" s="11" customFormat="1">
      <c r="B1683" s="229"/>
      <c r="C1683" s="230"/>
      <c r="D1683" s="231" t="s">
        <v>152</v>
      </c>
      <c r="E1683" s="232" t="s">
        <v>30</v>
      </c>
      <c r="F1683" s="233" t="s">
        <v>2121</v>
      </c>
      <c r="G1683" s="230"/>
      <c r="H1683" s="232" t="s">
        <v>30</v>
      </c>
      <c r="I1683" s="234"/>
      <c r="J1683" s="230"/>
      <c r="K1683" s="230"/>
      <c r="L1683" s="235"/>
      <c r="M1683" s="236"/>
      <c r="N1683" s="237"/>
      <c r="O1683" s="237"/>
      <c r="P1683" s="237"/>
      <c r="Q1683" s="237"/>
      <c r="R1683" s="237"/>
      <c r="S1683" s="237"/>
      <c r="T1683" s="238"/>
      <c r="AT1683" s="239" t="s">
        <v>152</v>
      </c>
      <c r="AU1683" s="239" t="s">
        <v>84</v>
      </c>
      <c r="AV1683" s="11" t="s">
        <v>82</v>
      </c>
      <c r="AW1683" s="11" t="s">
        <v>37</v>
      </c>
      <c r="AX1683" s="11" t="s">
        <v>74</v>
      </c>
      <c r="AY1683" s="239" t="s">
        <v>143</v>
      </c>
    </row>
    <row r="1684" s="12" customFormat="1">
      <c r="B1684" s="240"/>
      <c r="C1684" s="241"/>
      <c r="D1684" s="231" t="s">
        <v>152</v>
      </c>
      <c r="E1684" s="242" t="s">
        <v>30</v>
      </c>
      <c r="F1684" s="243" t="s">
        <v>1381</v>
      </c>
      <c r="G1684" s="241"/>
      <c r="H1684" s="244">
        <v>1.1000000000000001</v>
      </c>
      <c r="I1684" s="245"/>
      <c r="J1684" s="241"/>
      <c r="K1684" s="241"/>
      <c r="L1684" s="246"/>
      <c r="M1684" s="247"/>
      <c r="N1684" s="248"/>
      <c r="O1684" s="248"/>
      <c r="P1684" s="248"/>
      <c r="Q1684" s="248"/>
      <c r="R1684" s="248"/>
      <c r="S1684" s="248"/>
      <c r="T1684" s="249"/>
      <c r="AT1684" s="250" t="s">
        <v>152</v>
      </c>
      <c r="AU1684" s="250" t="s">
        <v>84</v>
      </c>
      <c r="AV1684" s="12" t="s">
        <v>84</v>
      </c>
      <c r="AW1684" s="12" t="s">
        <v>37</v>
      </c>
      <c r="AX1684" s="12" t="s">
        <v>82</v>
      </c>
      <c r="AY1684" s="250" t="s">
        <v>143</v>
      </c>
    </row>
    <row r="1685" s="1" customFormat="1" ht="16.5" customHeight="1">
      <c r="B1685" s="46"/>
      <c r="C1685" s="217" t="s">
        <v>2122</v>
      </c>
      <c r="D1685" s="217" t="s">
        <v>145</v>
      </c>
      <c r="E1685" s="218" t="s">
        <v>2123</v>
      </c>
      <c r="F1685" s="219" t="s">
        <v>2124</v>
      </c>
      <c r="G1685" s="220" t="s">
        <v>247</v>
      </c>
      <c r="H1685" s="221">
        <v>3.7999999999999998</v>
      </c>
      <c r="I1685" s="222"/>
      <c r="J1685" s="223">
        <f>ROUND(I1685*H1685,2)</f>
        <v>0</v>
      </c>
      <c r="K1685" s="219" t="s">
        <v>30</v>
      </c>
      <c r="L1685" s="72"/>
      <c r="M1685" s="224" t="s">
        <v>30</v>
      </c>
      <c r="N1685" s="225" t="s">
        <v>45</v>
      </c>
      <c r="O1685" s="47"/>
      <c r="P1685" s="226">
        <f>O1685*H1685</f>
        <v>0</v>
      </c>
      <c r="Q1685" s="226">
        <v>0.0028800000000000002</v>
      </c>
      <c r="R1685" s="226">
        <f>Q1685*H1685</f>
        <v>0.010944000000000001</v>
      </c>
      <c r="S1685" s="226">
        <v>0</v>
      </c>
      <c r="T1685" s="227">
        <f>S1685*H1685</f>
        <v>0</v>
      </c>
      <c r="AR1685" s="24" t="s">
        <v>251</v>
      </c>
      <c r="AT1685" s="24" t="s">
        <v>145</v>
      </c>
      <c r="AU1685" s="24" t="s">
        <v>84</v>
      </c>
      <c r="AY1685" s="24" t="s">
        <v>143</v>
      </c>
      <c r="BE1685" s="228">
        <f>IF(N1685="základní",J1685,0)</f>
        <v>0</v>
      </c>
      <c r="BF1685" s="228">
        <f>IF(N1685="snížená",J1685,0)</f>
        <v>0</v>
      </c>
      <c r="BG1685" s="228">
        <f>IF(N1685="zákl. přenesená",J1685,0)</f>
        <v>0</v>
      </c>
      <c r="BH1685" s="228">
        <f>IF(N1685="sníž. přenesená",J1685,0)</f>
        <v>0</v>
      </c>
      <c r="BI1685" s="228">
        <f>IF(N1685="nulová",J1685,0)</f>
        <v>0</v>
      </c>
      <c r="BJ1685" s="24" t="s">
        <v>82</v>
      </c>
      <c r="BK1685" s="228">
        <f>ROUND(I1685*H1685,2)</f>
        <v>0</v>
      </c>
      <c r="BL1685" s="24" t="s">
        <v>251</v>
      </c>
      <c r="BM1685" s="24" t="s">
        <v>2125</v>
      </c>
    </row>
    <row r="1686" s="11" customFormat="1">
      <c r="B1686" s="229"/>
      <c r="C1686" s="230"/>
      <c r="D1686" s="231" t="s">
        <v>152</v>
      </c>
      <c r="E1686" s="232" t="s">
        <v>30</v>
      </c>
      <c r="F1686" s="233" t="s">
        <v>2126</v>
      </c>
      <c r="G1686" s="230"/>
      <c r="H1686" s="232" t="s">
        <v>30</v>
      </c>
      <c r="I1686" s="234"/>
      <c r="J1686" s="230"/>
      <c r="K1686" s="230"/>
      <c r="L1686" s="235"/>
      <c r="M1686" s="236"/>
      <c r="N1686" s="237"/>
      <c r="O1686" s="237"/>
      <c r="P1686" s="237"/>
      <c r="Q1686" s="237"/>
      <c r="R1686" s="237"/>
      <c r="S1686" s="237"/>
      <c r="T1686" s="238"/>
      <c r="AT1686" s="239" t="s">
        <v>152</v>
      </c>
      <c r="AU1686" s="239" t="s">
        <v>84</v>
      </c>
      <c r="AV1686" s="11" t="s">
        <v>82</v>
      </c>
      <c r="AW1686" s="11" t="s">
        <v>37</v>
      </c>
      <c r="AX1686" s="11" t="s">
        <v>74</v>
      </c>
      <c r="AY1686" s="239" t="s">
        <v>143</v>
      </c>
    </row>
    <row r="1687" s="12" customFormat="1">
      <c r="B1687" s="240"/>
      <c r="C1687" s="241"/>
      <c r="D1687" s="231" t="s">
        <v>152</v>
      </c>
      <c r="E1687" s="242" t="s">
        <v>30</v>
      </c>
      <c r="F1687" s="243" t="s">
        <v>1920</v>
      </c>
      <c r="G1687" s="241"/>
      <c r="H1687" s="244">
        <v>3.7999999999999998</v>
      </c>
      <c r="I1687" s="245"/>
      <c r="J1687" s="241"/>
      <c r="K1687" s="241"/>
      <c r="L1687" s="246"/>
      <c r="M1687" s="247"/>
      <c r="N1687" s="248"/>
      <c r="O1687" s="248"/>
      <c r="P1687" s="248"/>
      <c r="Q1687" s="248"/>
      <c r="R1687" s="248"/>
      <c r="S1687" s="248"/>
      <c r="T1687" s="249"/>
      <c r="AT1687" s="250" t="s">
        <v>152</v>
      </c>
      <c r="AU1687" s="250" t="s">
        <v>84</v>
      </c>
      <c r="AV1687" s="12" t="s">
        <v>84</v>
      </c>
      <c r="AW1687" s="12" t="s">
        <v>37</v>
      </c>
      <c r="AX1687" s="12" t="s">
        <v>82</v>
      </c>
      <c r="AY1687" s="250" t="s">
        <v>143</v>
      </c>
    </row>
    <row r="1688" s="1" customFormat="1" ht="25.5" customHeight="1">
      <c r="B1688" s="46"/>
      <c r="C1688" s="217" t="s">
        <v>2127</v>
      </c>
      <c r="D1688" s="217" t="s">
        <v>145</v>
      </c>
      <c r="E1688" s="218" t="s">
        <v>2128</v>
      </c>
      <c r="F1688" s="219" t="s">
        <v>2129</v>
      </c>
      <c r="G1688" s="220" t="s">
        <v>247</v>
      </c>
      <c r="H1688" s="221">
        <v>50</v>
      </c>
      <c r="I1688" s="222"/>
      <c r="J1688" s="223">
        <f>ROUND(I1688*H1688,2)</f>
        <v>0</v>
      </c>
      <c r="K1688" s="219" t="s">
        <v>30</v>
      </c>
      <c r="L1688" s="72"/>
      <c r="M1688" s="224" t="s">
        <v>30</v>
      </c>
      <c r="N1688" s="225" t="s">
        <v>45</v>
      </c>
      <c r="O1688" s="47"/>
      <c r="P1688" s="226">
        <f>O1688*H1688</f>
        <v>0</v>
      </c>
      <c r="Q1688" s="226">
        <v>0.0022000000000000001</v>
      </c>
      <c r="R1688" s="226">
        <f>Q1688*H1688</f>
        <v>0.11</v>
      </c>
      <c r="S1688" s="226">
        <v>0</v>
      </c>
      <c r="T1688" s="227">
        <f>S1688*H1688</f>
        <v>0</v>
      </c>
      <c r="AR1688" s="24" t="s">
        <v>251</v>
      </c>
      <c r="AT1688" s="24" t="s">
        <v>145</v>
      </c>
      <c r="AU1688" s="24" t="s">
        <v>84</v>
      </c>
      <c r="AY1688" s="24" t="s">
        <v>143</v>
      </c>
      <c r="BE1688" s="228">
        <f>IF(N1688="základní",J1688,0)</f>
        <v>0</v>
      </c>
      <c r="BF1688" s="228">
        <f>IF(N1688="snížená",J1688,0)</f>
        <v>0</v>
      </c>
      <c r="BG1688" s="228">
        <f>IF(N1688="zákl. přenesená",J1688,0)</f>
        <v>0</v>
      </c>
      <c r="BH1688" s="228">
        <f>IF(N1688="sníž. přenesená",J1688,0)</f>
        <v>0</v>
      </c>
      <c r="BI1688" s="228">
        <f>IF(N1688="nulová",J1688,0)</f>
        <v>0</v>
      </c>
      <c r="BJ1688" s="24" t="s">
        <v>82</v>
      </c>
      <c r="BK1688" s="228">
        <f>ROUND(I1688*H1688,2)</f>
        <v>0</v>
      </c>
      <c r="BL1688" s="24" t="s">
        <v>251</v>
      </c>
      <c r="BM1688" s="24" t="s">
        <v>2130</v>
      </c>
    </row>
    <row r="1689" s="11" customFormat="1">
      <c r="B1689" s="229"/>
      <c r="C1689" s="230"/>
      <c r="D1689" s="231" t="s">
        <v>152</v>
      </c>
      <c r="E1689" s="232" t="s">
        <v>30</v>
      </c>
      <c r="F1689" s="233" t="s">
        <v>2131</v>
      </c>
      <c r="G1689" s="230"/>
      <c r="H1689" s="232" t="s">
        <v>30</v>
      </c>
      <c r="I1689" s="234"/>
      <c r="J1689" s="230"/>
      <c r="K1689" s="230"/>
      <c r="L1689" s="235"/>
      <c r="M1689" s="236"/>
      <c r="N1689" s="237"/>
      <c r="O1689" s="237"/>
      <c r="P1689" s="237"/>
      <c r="Q1689" s="237"/>
      <c r="R1689" s="237"/>
      <c r="S1689" s="237"/>
      <c r="T1689" s="238"/>
      <c r="AT1689" s="239" t="s">
        <v>152</v>
      </c>
      <c r="AU1689" s="239" t="s">
        <v>84</v>
      </c>
      <c r="AV1689" s="11" t="s">
        <v>82</v>
      </c>
      <c r="AW1689" s="11" t="s">
        <v>37</v>
      </c>
      <c r="AX1689" s="11" t="s">
        <v>74</v>
      </c>
      <c r="AY1689" s="239" t="s">
        <v>143</v>
      </c>
    </row>
    <row r="1690" s="12" customFormat="1">
      <c r="B1690" s="240"/>
      <c r="C1690" s="241"/>
      <c r="D1690" s="231" t="s">
        <v>152</v>
      </c>
      <c r="E1690" s="242" t="s">
        <v>30</v>
      </c>
      <c r="F1690" s="243" t="s">
        <v>336</v>
      </c>
      <c r="G1690" s="241"/>
      <c r="H1690" s="244">
        <v>40</v>
      </c>
      <c r="I1690" s="245"/>
      <c r="J1690" s="241"/>
      <c r="K1690" s="241"/>
      <c r="L1690" s="246"/>
      <c r="M1690" s="247"/>
      <c r="N1690" s="248"/>
      <c r="O1690" s="248"/>
      <c r="P1690" s="248"/>
      <c r="Q1690" s="248"/>
      <c r="R1690" s="248"/>
      <c r="S1690" s="248"/>
      <c r="T1690" s="249"/>
      <c r="AT1690" s="250" t="s">
        <v>152</v>
      </c>
      <c r="AU1690" s="250" t="s">
        <v>84</v>
      </c>
      <c r="AV1690" s="12" t="s">
        <v>84</v>
      </c>
      <c r="AW1690" s="12" t="s">
        <v>37</v>
      </c>
      <c r="AX1690" s="12" t="s">
        <v>74</v>
      </c>
      <c r="AY1690" s="250" t="s">
        <v>143</v>
      </c>
    </row>
    <row r="1691" s="11" customFormat="1">
      <c r="B1691" s="229"/>
      <c r="C1691" s="230"/>
      <c r="D1691" s="231" t="s">
        <v>152</v>
      </c>
      <c r="E1691" s="232" t="s">
        <v>30</v>
      </c>
      <c r="F1691" s="233" t="s">
        <v>2132</v>
      </c>
      <c r="G1691" s="230"/>
      <c r="H1691" s="232" t="s">
        <v>30</v>
      </c>
      <c r="I1691" s="234"/>
      <c r="J1691" s="230"/>
      <c r="K1691" s="230"/>
      <c r="L1691" s="235"/>
      <c r="M1691" s="236"/>
      <c r="N1691" s="237"/>
      <c r="O1691" s="237"/>
      <c r="P1691" s="237"/>
      <c r="Q1691" s="237"/>
      <c r="R1691" s="237"/>
      <c r="S1691" s="237"/>
      <c r="T1691" s="238"/>
      <c r="AT1691" s="239" t="s">
        <v>152</v>
      </c>
      <c r="AU1691" s="239" t="s">
        <v>84</v>
      </c>
      <c r="AV1691" s="11" t="s">
        <v>82</v>
      </c>
      <c r="AW1691" s="11" t="s">
        <v>37</v>
      </c>
      <c r="AX1691" s="11" t="s">
        <v>74</v>
      </c>
      <c r="AY1691" s="239" t="s">
        <v>143</v>
      </c>
    </row>
    <row r="1692" s="12" customFormat="1">
      <c r="B1692" s="240"/>
      <c r="C1692" s="241"/>
      <c r="D1692" s="231" t="s">
        <v>152</v>
      </c>
      <c r="E1692" s="242" t="s">
        <v>30</v>
      </c>
      <c r="F1692" s="243" t="s">
        <v>219</v>
      </c>
      <c r="G1692" s="241"/>
      <c r="H1692" s="244">
        <v>10</v>
      </c>
      <c r="I1692" s="245"/>
      <c r="J1692" s="241"/>
      <c r="K1692" s="241"/>
      <c r="L1692" s="246"/>
      <c r="M1692" s="247"/>
      <c r="N1692" s="248"/>
      <c r="O1692" s="248"/>
      <c r="P1692" s="248"/>
      <c r="Q1692" s="248"/>
      <c r="R1692" s="248"/>
      <c r="S1692" s="248"/>
      <c r="T1692" s="249"/>
      <c r="AT1692" s="250" t="s">
        <v>152</v>
      </c>
      <c r="AU1692" s="250" t="s">
        <v>84</v>
      </c>
      <c r="AV1692" s="12" t="s">
        <v>84</v>
      </c>
      <c r="AW1692" s="12" t="s">
        <v>37</v>
      </c>
      <c r="AX1692" s="12" t="s">
        <v>74</v>
      </c>
      <c r="AY1692" s="250" t="s">
        <v>143</v>
      </c>
    </row>
    <row r="1693" s="14" customFormat="1">
      <c r="B1693" s="262"/>
      <c r="C1693" s="263"/>
      <c r="D1693" s="231" t="s">
        <v>152</v>
      </c>
      <c r="E1693" s="264" t="s">
        <v>30</v>
      </c>
      <c r="F1693" s="265" t="s">
        <v>187</v>
      </c>
      <c r="G1693" s="263"/>
      <c r="H1693" s="266">
        <v>50</v>
      </c>
      <c r="I1693" s="267"/>
      <c r="J1693" s="263"/>
      <c r="K1693" s="263"/>
      <c r="L1693" s="268"/>
      <c r="M1693" s="269"/>
      <c r="N1693" s="270"/>
      <c r="O1693" s="270"/>
      <c r="P1693" s="270"/>
      <c r="Q1693" s="270"/>
      <c r="R1693" s="270"/>
      <c r="S1693" s="270"/>
      <c r="T1693" s="271"/>
      <c r="AT1693" s="272" t="s">
        <v>152</v>
      </c>
      <c r="AU1693" s="272" t="s">
        <v>84</v>
      </c>
      <c r="AV1693" s="14" t="s">
        <v>150</v>
      </c>
      <c r="AW1693" s="14" t="s">
        <v>37</v>
      </c>
      <c r="AX1693" s="14" t="s">
        <v>82</v>
      </c>
      <c r="AY1693" s="272" t="s">
        <v>143</v>
      </c>
    </row>
    <row r="1694" s="1" customFormat="1" ht="25.5" customHeight="1">
      <c r="B1694" s="46"/>
      <c r="C1694" s="217" t="s">
        <v>2133</v>
      </c>
      <c r="D1694" s="217" t="s">
        <v>145</v>
      </c>
      <c r="E1694" s="218" t="s">
        <v>2134</v>
      </c>
      <c r="F1694" s="219" t="s">
        <v>2135</v>
      </c>
      <c r="G1694" s="220" t="s">
        <v>247</v>
      </c>
      <c r="H1694" s="221">
        <v>5</v>
      </c>
      <c r="I1694" s="222"/>
      <c r="J1694" s="223">
        <f>ROUND(I1694*H1694,2)</f>
        <v>0</v>
      </c>
      <c r="K1694" s="219" t="s">
        <v>149</v>
      </c>
      <c r="L1694" s="72"/>
      <c r="M1694" s="224" t="s">
        <v>30</v>
      </c>
      <c r="N1694" s="225" t="s">
        <v>45</v>
      </c>
      <c r="O1694" s="47"/>
      <c r="P1694" s="226">
        <f>O1694*H1694</f>
        <v>0</v>
      </c>
      <c r="Q1694" s="226">
        <v>0.0029099999999999998</v>
      </c>
      <c r="R1694" s="226">
        <f>Q1694*H1694</f>
        <v>0.014549999999999999</v>
      </c>
      <c r="S1694" s="226">
        <v>0</v>
      </c>
      <c r="T1694" s="227">
        <f>S1694*H1694</f>
        <v>0</v>
      </c>
      <c r="AR1694" s="24" t="s">
        <v>251</v>
      </c>
      <c r="AT1694" s="24" t="s">
        <v>145</v>
      </c>
      <c r="AU1694" s="24" t="s">
        <v>84</v>
      </c>
      <c r="AY1694" s="24" t="s">
        <v>143</v>
      </c>
      <c r="BE1694" s="228">
        <f>IF(N1694="základní",J1694,0)</f>
        <v>0</v>
      </c>
      <c r="BF1694" s="228">
        <f>IF(N1694="snížená",J1694,0)</f>
        <v>0</v>
      </c>
      <c r="BG1694" s="228">
        <f>IF(N1694="zákl. přenesená",J1694,0)</f>
        <v>0</v>
      </c>
      <c r="BH1694" s="228">
        <f>IF(N1694="sníž. přenesená",J1694,0)</f>
        <v>0</v>
      </c>
      <c r="BI1694" s="228">
        <f>IF(N1694="nulová",J1694,0)</f>
        <v>0</v>
      </c>
      <c r="BJ1694" s="24" t="s">
        <v>82</v>
      </c>
      <c r="BK1694" s="228">
        <f>ROUND(I1694*H1694,2)</f>
        <v>0</v>
      </c>
      <c r="BL1694" s="24" t="s">
        <v>251</v>
      </c>
      <c r="BM1694" s="24" t="s">
        <v>2136</v>
      </c>
    </row>
    <row r="1695" s="11" customFormat="1">
      <c r="B1695" s="229"/>
      <c r="C1695" s="230"/>
      <c r="D1695" s="231" t="s">
        <v>152</v>
      </c>
      <c r="E1695" s="232" t="s">
        <v>30</v>
      </c>
      <c r="F1695" s="233" t="s">
        <v>2137</v>
      </c>
      <c r="G1695" s="230"/>
      <c r="H1695" s="232" t="s">
        <v>30</v>
      </c>
      <c r="I1695" s="234"/>
      <c r="J1695" s="230"/>
      <c r="K1695" s="230"/>
      <c r="L1695" s="235"/>
      <c r="M1695" s="236"/>
      <c r="N1695" s="237"/>
      <c r="O1695" s="237"/>
      <c r="P1695" s="237"/>
      <c r="Q1695" s="237"/>
      <c r="R1695" s="237"/>
      <c r="S1695" s="237"/>
      <c r="T1695" s="238"/>
      <c r="AT1695" s="239" t="s">
        <v>152</v>
      </c>
      <c r="AU1695" s="239" t="s">
        <v>84</v>
      </c>
      <c r="AV1695" s="11" t="s">
        <v>82</v>
      </c>
      <c r="AW1695" s="11" t="s">
        <v>37</v>
      </c>
      <c r="AX1695" s="11" t="s">
        <v>74</v>
      </c>
      <c r="AY1695" s="239" t="s">
        <v>143</v>
      </c>
    </row>
    <row r="1696" s="12" customFormat="1">
      <c r="B1696" s="240"/>
      <c r="C1696" s="241"/>
      <c r="D1696" s="231" t="s">
        <v>152</v>
      </c>
      <c r="E1696" s="242" t="s">
        <v>30</v>
      </c>
      <c r="F1696" s="243" t="s">
        <v>1392</v>
      </c>
      <c r="G1696" s="241"/>
      <c r="H1696" s="244">
        <v>5</v>
      </c>
      <c r="I1696" s="245"/>
      <c r="J1696" s="241"/>
      <c r="K1696" s="241"/>
      <c r="L1696" s="246"/>
      <c r="M1696" s="247"/>
      <c r="N1696" s="248"/>
      <c r="O1696" s="248"/>
      <c r="P1696" s="248"/>
      <c r="Q1696" s="248"/>
      <c r="R1696" s="248"/>
      <c r="S1696" s="248"/>
      <c r="T1696" s="249"/>
      <c r="AT1696" s="250" t="s">
        <v>152</v>
      </c>
      <c r="AU1696" s="250" t="s">
        <v>84</v>
      </c>
      <c r="AV1696" s="12" t="s">
        <v>84</v>
      </c>
      <c r="AW1696" s="12" t="s">
        <v>37</v>
      </c>
      <c r="AX1696" s="12" t="s">
        <v>82</v>
      </c>
      <c r="AY1696" s="250" t="s">
        <v>143</v>
      </c>
    </row>
    <row r="1697" s="1" customFormat="1" ht="25.5" customHeight="1">
      <c r="B1697" s="46"/>
      <c r="C1697" s="217" t="s">
        <v>2138</v>
      </c>
      <c r="D1697" s="217" t="s">
        <v>145</v>
      </c>
      <c r="E1697" s="218" t="s">
        <v>2139</v>
      </c>
      <c r="F1697" s="219" t="s">
        <v>2140</v>
      </c>
      <c r="G1697" s="220" t="s">
        <v>247</v>
      </c>
      <c r="H1697" s="221">
        <v>17</v>
      </c>
      <c r="I1697" s="222"/>
      <c r="J1697" s="223">
        <f>ROUND(I1697*H1697,2)</f>
        <v>0</v>
      </c>
      <c r="K1697" s="219" t="s">
        <v>149</v>
      </c>
      <c r="L1697" s="72"/>
      <c r="M1697" s="224" t="s">
        <v>30</v>
      </c>
      <c r="N1697" s="225" t="s">
        <v>45</v>
      </c>
      <c r="O1697" s="47"/>
      <c r="P1697" s="226">
        <f>O1697*H1697</f>
        <v>0</v>
      </c>
      <c r="Q1697" s="226">
        <v>0.0043699999999999998</v>
      </c>
      <c r="R1697" s="226">
        <f>Q1697*H1697</f>
        <v>0.074289999999999995</v>
      </c>
      <c r="S1697" s="226">
        <v>0</v>
      </c>
      <c r="T1697" s="227">
        <f>S1697*H1697</f>
        <v>0</v>
      </c>
      <c r="AR1697" s="24" t="s">
        <v>251</v>
      </c>
      <c r="AT1697" s="24" t="s">
        <v>145</v>
      </c>
      <c r="AU1697" s="24" t="s">
        <v>84</v>
      </c>
      <c r="AY1697" s="24" t="s">
        <v>143</v>
      </c>
      <c r="BE1697" s="228">
        <f>IF(N1697="základní",J1697,0)</f>
        <v>0</v>
      </c>
      <c r="BF1697" s="228">
        <f>IF(N1697="snížená",J1697,0)</f>
        <v>0</v>
      </c>
      <c r="BG1697" s="228">
        <f>IF(N1697="zákl. přenesená",J1697,0)</f>
        <v>0</v>
      </c>
      <c r="BH1697" s="228">
        <f>IF(N1697="sníž. přenesená",J1697,0)</f>
        <v>0</v>
      </c>
      <c r="BI1697" s="228">
        <f>IF(N1697="nulová",J1697,0)</f>
        <v>0</v>
      </c>
      <c r="BJ1697" s="24" t="s">
        <v>82</v>
      </c>
      <c r="BK1697" s="228">
        <f>ROUND(I1697*H1697,2)</f>
        <v>0</v>
      </c>
      <c r="BL1697" s="24" t="s">
        <v>251</v>
      </c>
      <c r="BM1697" s="24" t="s">
        <v>2141</v>
      </c>
    </row>
    <row r="1698" s="11" customFormat="1">
      <c r="B1698" s="229"/>
      <c r="C1698" s="230"/>
      <c r="D1698" s="231" t="s">
        <v>152</v>
      </c>
      <c r="E1698" s="232" t="s">
        <v>30</v>
      </c>
      <c r="F1698" s="233" t="s">
        <v>2142</v>
      </c>
      <c r="G1698" s="230"/>
      <c r="H1698" s="232" t="s">
        <v>30</v>
      </c>
      <c r="I1698" s="234"/>
      <c r="J1698" s="230"/>
      <c r="K1698" s="230"/>
      <c r="L1698" s="235"/>
      <c r="M1698" s="236"/>
      <c r="N1698" s="237"/>
      <c r="O1698" s="237"/>
      <c r="P1698" s="237"/>
      <c r="Q1698" s="237"/>
      <c r="R1698" s="237"/>
      <c r="S1698" s="237"/>
      <c r="T1698" s="238"/>
      <c r="AT1698" s="239" t="s">
        <v>152</v>
      </c>
      <c r="AU1698" s="239" t="s">
        <v>84</v>
      </c>
      <c r="AV1698" s="11" t="s">
        <v>82</v>
      </c>
      <c r="AW1698" s="11" t="s">
        <v>37</v>
      </c>
      <c r="AX1698" s="11" t="s">
        <v>74</v>
      </c>
      <c r="AY1698" s="239" t="s">
        <v>143</v>
      </c>
    </row>
    <row r="1699" s="12" customFormat="1">
      <c r="B1699" s="240"/>
      <c r="C1699" s="241"/>
      <c r="D1699" s="231" t="s">
        <v>152</v>
      </c>
      <c r="E1699" s="242" t="s">
        <v>30</v>
      </c>
      <c r="F1699" s="243" t="s">
        <v>1392</v>
      </c>
      <c r="G1699" s="241"/>
      <c r="H1699" s="244">
        <v>5</v>
      </c>
      <c r="I1699" s="245"/>
      <c r="J1699" s="241"/>
      <c r="K1699" s="241"/>
      <c r="L1699" s="246"/>
      <c r="M1699" s="247"/>
      <c r="N1699" s="248"/>
      <c r="O1699" s="248"/>
      <c r="P1699" s="248"/>
      <c r="Q1699" s="248"/>
      <c r="R1699" s="248"/>
      <c r="S1699" s="248"/>
      <c r="T1699" s="249"/>
      <c r="AT1699" s="250" t="s">
        <v>152</v>
      </c>
      <c r="AU1699" s="250" t="s">
        <v>84</v>
      </c>
      <c r="AV1699" s="12" t="s">
        <v>84</v>
      </c>
      <c r="AW1699" s="12" t="s">
        <v>37</v>
      </c>
      <c r="AX1699" s="12" t="s">
        <v>74</v>
      </c>
      <c r="AY1699" s="250" t="s">
        <v>143</v>
      </c>
    </row>
    <row r="1700" s="11" customFormat="1">
      <c r="B1700" s="229"/>
      <c r="C1700" s="230"/>
      <c r="D1700" s="231" t="s">
        <v>152</v>
      </c>
      <c r="E1700" s="232" t="s">
        <v>30</v>
      </c>
      <c r="F1700" s="233" t="s">
        <v>2143</v>
      </c>
      <c r="G1700" s="230"/>
      <c r="H1700" s="232" t="s">
        <v>30</v>
      </c>
      <c r="I1700" s="234"/>
      <c r="J1700" s="230"/>
      <c r="K1700" s="230"/>
      <c r="L1700" s="235"/>
      <c r="M1700" s="236"/>
      <c r="N1700" s="237"/>
      <c r="O1700" s="237"/>
      <c r="P1700" s="237"/>
      <c r="Q1700" s="237"/>
      <c r="R1700" s="237"/>
      <c r="S1700" s="237"/>
      <c r="T1700" s="238"/>
      <c r="AT1700" s="239" t="s">
        <v>152</v>
      </c>
      <c r="AU1700" s="239" t="s">
        <v>84</v>
      </c>
      <c r="AV1700" s="11" t="s">
        <v>82</v>
      </c>
      <c r="AW1700" s="11" t="s">
        <v>37</v>
      </c>
      <c r="AX1700" s="11" t="s">
        <v>74</v>
      </c>
      <c r="AY1700" s="239" t="s">
        <v>143</v>
      </c>
    </row>
    <row r="1701" s="12" customFormat="1">
      <c r="B1701" s="240"/>
      <c r="C1701" s="241"/>
      <c r="D1701" s="231" t="s">
        <v>152</v>
      </c>
      <c r="E1701" s="242" t="s">
        <v>30</v>
      </c>
      <c r="F1701" s="243" t="s">
        <v>2144</v>
      </c>
      <c r="G1701" s="241"/>
      <c r="H1701" s="244">
        <v>12</v>
      </c>
      <c r="I1701" s="245"/>
      <c r="J1701" s="241"/>
      <c r="K1701" s="241"/>
      <c r="L1701" s="246"/>
      <c r="M1701" s="247"/>
      <c r="N1701" s="248"/>
      <c r="O1701" s="248"/>
      <c r="P1701" s="248"/>
      <c r="Q1701" s="248"/>
      <c r="R1701" s="248"/>
      <c r="S1701" s="248"/>
      <c r="T1701" s="249"/>
      <c r="AT1701" s="250" t="s">
        <v>152</v>
      </c>
      <c r="AU1701" s="250" t="s">
        <v>84</v>
      </c>
      <c r="AV1701" s="12" t="s">
        <v>84</v>
      </c>
      <c r="AW1701" s="12" t="s">
        <v>37</v>
      </c>
      <c r="AX1701" s="12" t="s">
        <v>74</v>
      </c>
      <c r="AY1701" s="250" t="s">
        <v>143</v>
      </c>
    </row>
    <row r="1702" s="14" customFormat="1">
      <c r="B1702" s="262"/>
      <c r="C1702" s="263"/>
      <c r="D1702" s="231" t="s">
        <v>152</v>
      </c>
      <c r="E1702" s="264" t="s">
        <v>30</v>
      </c>
      <c r="F1702" s="265" t="s">
        <v>187</v>
      </c>
      <c r="G1702" s="263"/>
      <c r="H1702" s="266">
        <v>17</v>
      </c>
      <c r="I1702" s="267"/>
      <c r="J1702" s="263"/>
      <c r="K1702" s="263"/>
      <c r="L1702" s="268"/>
      <c r="M1702" s="269"/>
      <c r="N1702" s="270"/>
      <c r="O1702" s="270"/>
      <c r="P1702" s="270"/>
      <c r="Q1702" s="270"/>
      <c r="R1702" s="270"/>
      <c r="S1702" s="270"/>
      <c r="T1702" s="271"/>
      <c r="AT1702" s="272" t="s">
        <v>152</v>
      </c>
      <c r="AU1702" s="272" t="s">
        <v>84</v>
      </c>
      <c r="AV1702" s="14" t="s">
        <v>150</v>
      </c>
      <c r="AW1702" s="14" t="s">
        <v>37</v>
      </c>
      <c r="AX1702" s="14" t="s">
        <v>82</v>
      </c>
      <c r="AY1702" s="272" t="s">
        <v>143</v>
      </c>
    </row>
    <row r="1703" s="1" customFormat="1" ht="38.25" customHeight="1">
      <c r="B1703" s="46"/>
      <c r="C1703" s="217" t="s">
        <v>2145</v>
      </c>
      <c r="D1703" s="217" t="s">
        <v>145</v>
      </c>
      <c r="E1703" s="218" t="s">
        <v>2146</v>
      </c>
      <c r="F1703" s="219" t="s">
        <v>2147</v>
      </c>
      <c r="G1703" s="220" t="s">
        <v>209</v>
      </c>
      <c r="H1703" s="221">
        <v>6.5</v>
      </c>
      <c r="I1703" s="222"/>
      <c r="J1703" s="223">
        <f>ROUND(I1703*H1703,2)</f>
        <v>0</v>
      </c>
      <c r="K1703" s="219" t="s">
        <v>149</v>
      </c>
      <c r="L1703" s="72"/>
      <c r="M1703" s="224" t="s">
        <v>30</v>
      </c>
      <c r="N1703" s="225" t="s">
        <v>45</v>
      </c>
      <c r="O1703" s="47"/>
      <c r="P1703" s="226">
        <f>O1703*H1703</f>
        <v>0</v>
      </c>
      <c r="Q1703" s="226">
        <v>0.0076</v>
      </c>
      <c r="R1703" s="226">
        <f>Q1703*H1703</f>
        <v>0.049399999999999999</v>
      </c>
      <c r="S1703" s="226">
        <v>0</v>
      </c>
      <c r="T1703" s="227">
        <f>S1703*H1703</f>
        <v>0</v>
      </c>
      <c r="AR1703" s="24" t="s">
        <v>251</v>
      </c>
      <c r="AT1703" s="24" t="s">
        <v>145</v>
      </c>
      <c r="AU1703" s="24" t="s">
        <v>84</v>
      </c>
      <c r="AY1703" s="24" t="s">
        <v>143</v>
      </c>
      <c r="BE1703" s="228">
        <f>IF(N1703="základní",J1703,0)</f>
        <v>0</v>
      </c>
      <c r="BF1703" s="228">
        <f>IF(N1703="snížená",J1703,0)</f>
        <v>0</v>
      </c>
      <c r="BG1703" s="228">
        <f>IF(N1703="zákl. přenesená",J1703,0)</f>
        <v>0</v>
      </c>
      <c r="BH1703" s="228">
        <f>IF(N1703="sníž. přenesená",J1703,0)</f>
        <v>0</v>
      </c>
      <c r="BI1703" s="228">
        <f>IF(N1703="nulová",J1703,0)</f>
        <v>0</v>
      </c>
      <c r="BJ1703" s="24" t="s">
        <v>82</v>
      </c>
      <c r="BK1703" s="228">
        <f>ROUND(I1703*H1703,2)</f>
        <v>0</v>
      </c>
      <c r="BL1703" s="24" t="s">
        <v>251</v>
      </c>
      <c r="BM1703" s="24" t="s">
        <v>2148</v>
      </c>
    </row>
    <row r="1704" s="11" customFormat="1">
      <c r="B1704" s="229"/>
      <c r="C1704" s="230"/>
      <c r="D1704" s="231" t="s">
        <v>152</v>
      </c>
      <c r="E1704" s="232" t="s">
        <v>30</v>
      </c>
      <c r="F1704" s="233" t="s">
        <v>963</v>
      </c>
      <c r="G1704" s="230"/>
      <c r="H1704" s="232" t="s">
        <v>30</v>
      </c>
      <c r="I1704" s="234"/>
      <c r="J1704" s="230"/>
      <c r="K1704" s="230"/>
      <c r="L1704" s="235"/>
      <c r="M1704" s="236"/>
      <c r="N1704" s="237"/>
      <c r="O1704" s="237"/>
      <c r="P1704" s="237"/>
      <c r="Q1704" s="237"/>
      <c r="R1704" s="237"/>
      <c r="S1704" s="237"/>
      <c r="T1704" s="238"/>
      <c r="AT1704" s="239" t="s">
        <v>152</v>
      </c>
      <c r="AU1704" s="239" t="s">
        <v>84</v>
      </c>
      <c r="AV1704" s="11" t="s">
        <v>82</v>
      </c>
      <c r="AW1704" s="11" t="s">
        <v>37</v>
      </c>
      <c r="AX1704" s="11" t="s">
        <v>74</v>
      </c>
      <c r="AY1704" s="239" t="s">
        <v>143</v>
      </c>
    </row>
    <row r="1705" s="11" customFormat="1">
      <c r="B1705" s="229"/>
      <c r="C1705" s="230"/>
      <c r="D1705" s="231" t="s">
        <v>152</v>
      </c>
      <c r="E1705" s="232" t="s">
        <v>30</v>
      </c>
      <c r="F1705" s="233" t="s">
        <v>2016</v>
      </c>
      <c r="G1705" s="230"/>
      <c r="H1705" s="232" t="s">
        <v>30</v>
      </c>
      <c r="I1705" s="234"/>
      <c r="J1705" s="230"/>
      <c r="K1705" s="230"/>
      <c r="L1705" s="235"/>
      <c r="M1705" s="236"/>
      <c r="N1705" s="237"/>
      <c r="O1705" s="237"/>
      <c r="P1705" s="237"/>
      <c r="Q1705" s="237"/>
      <c r="R1705" s="237"/>
      <c r="S1705" s="237"/>
      <c r="T1705" s="238"/>
      <c r="AT1705" s="239" t="s">
        <v>152</v>
      </c>
      <c r="AU1705" s="239" t="s">
        <v>84</v>
      </c>
      <c r="AV1705" s="11" t="s">
        <v>82</v>
      </c>
      <c r="AW1705" s="11" t="s">
        <v>37</v>
      </c>
      <c r="AX1705" s="11" t="s">
        <v>74</v>
      </c>
      <c r="AY1705" s="239" t="s">
        <v>143</v>
      </c>
    </row>
    <row r="1706" s="11" customFormat="1">
      <c r="B1706" s="229"/>
      <c r="C1706" s="230"/>
      <c r="D1706" s="231" t="s">
        <v>152</v>
      </c>
      <c r="E1706" s="232" t="s">
        <v>30</v>
      </c>
      <c r="F1706" s="233" t="s">
        <v>2149</v>
      </c>
      <c r="G1706" s="230"/>
      <c r="H1706" s="232" t="s">
        <v>30</v>
      </c>
      <c r="I1706" s="234"/>
      <c r="J1706" s="230"/>
      <c r="K1706" s="230"/>
      <c r="L1706" s="235"/>
      <c r="M1706" s="236"/>
      <c r="N1706" s="237"/>
      <c r="O1706" s="237"/>
      <c r="P1706" s="237"/>
      <c r="Q1706" s="237"/>
      <c r="R1706" s="237"/>
      <c r="S1706" s="237"/>
      <c r="T1706" s="238"/>
      <c r="AT1706" s="239" t="s">
        <v>152</v>
      </c>
      <c r="AU1706" s="239" t="s">
        <v>84</v>
      </c>
      <c r="AV1706" s="11" t="s">
        <v>82</v>
      </c>
      <c r="AW1706" s="11" t="s">
        <v>37</v>
      </c>
      <c r="AX1706" s="11" t="s">
        <v>74</v>
      </c>
      <c r="AY1706" s="239" t="s">
        <v>143</v>
      </c>
    </row>
    <row r="1707" s="12" customFormat="1">
      <c r="B1707" s="240"/>
      <c r="C1707" s="241"/>
      <c r="D1707" s="231" t="s">
        <v>152</v>
      </c>
      <c r="E1707" s="242" t="s">
        <v>30</v>
      </c>
      <c r="F1707" s="243" t="s">
        <v>2150</v>
      </c>
      <c r="G1707" s="241"/>
      <c r="H1707" s="244">
        <v>6.5</v>
      </c>
      <c r="I1707" s="245"/>
      <c r="J1707" s="241"/>
      <c r="K1707" s="241"/>
      <c r="L1707" s="246"/>
      <c r="M1707" s="247"/>
      <c r="N1707" s="248"/>
      <c r="O1707" s="248"/>
      <c r="P1707" s="248"/>
      <c r="Q1707" s="248"/>
      <c r="R1707" s="248"/>
      <c r="S1707" s="248"/>
      <c r="T1707" s="249"/>
      <c r="AT1707" s="250" t="s">
        <v>152</v>
      </c>
      <c r="AU1707" s="250" t="s">
        <v>84</v>
      </c>
      <c r="AV1707" s="12" t="s">
        <v>84</v>
      </c>
      <c r="AW1707" s="12" t="s">
        <v>37</v>
      </c>
      <c r="AX1707" s="12" t="s">
        <v>82</v>
      </c>
      <c r="AY1707" s="250" t="s">
        <v>143</v>
      </c>
    </row>
    <row r="1708" s="1" customFormat="1" ht="38.25" customHeight="1">
      <c r="B1708" s="46"/>
      <c r="C1708" s="217" t="s">
        <v>2151</v>
      </c>
      <c r="D1708" s="217" t="s">
        <v>145</v>
      </c>
      <c r="E1708" s="218" t="s">
        <v>2152</v>
      </c>
      <c r="F1708" s="219" t="s">
        <v>2153</v>
      </c>
      <c r="G1708" s="220" t="s">
        <v>209</v>
      </c>
      <c r="H1708" s="221">
        <v>6.5</v>
      </c>
      <c r="I1708" s="222"/>
      <c r="J1708" s="223">
        <f>ROUND(I1708*H1708,2)</f>
        <v>0</v>
      </c>
      <c r="K1708" s="219" t="s">
        <v>149</v>
      </c>
      <c r="L1708" s="72"/>
      <c r="M1708" s="224" t="s">
        <v>30</v>
      </c>
      <c r="N1708" s="225" t="s">
        <v>45</v>
      </c>
      <c r="O1708" s="47"/>
      <c r="P1708" s="226">
        <f>O1708*H1708</f>
        <v>0</v>
      </c>
      <c r="Q1708" s="226">
        <v>0.00035</v>
      </c>
      <c r="R1708" s="226">
        <f>Q1708*H1708</f>
        <v>0.0022750000000000001</v>
      </c>
      <c r="S1708" s="226">
        <v>0</v>
      </c>
      <c r="T1708" s="227">
        <f>S1708*H1708</f>
        <v>0</v>
      </c>
      <c r="AR1708" s="24" t="s">
        <v>251</v>
      </c>
      <c r="AT1708" s="24" t="s">
        <v>145</v>
      </c>
      <c r="AU1708" s="24" t="s">
        <v>84</v>
      </c>
      <c r="AY1708" s="24" t="s">
        <v>143</v>
      </c>
      <c r="BE1708" s="228">
        <f>IF(N1708="základní",J1708,0)</f>
        <v>0</v>
      </c>
      <c r="BF1708" s="228">
        <f>IF(N1708="snížená",J1708,0)</f>
        <v>0</v>
      </c>
      <c r="BG1708" s="228">
        <f>IF(N1708="zákl. přenesená",J1708,0)</f>
        <v>0</v>
      </c>
      <c r="BH1708" s="228">
        <f>IF(N1708="sníž. přenesená",J1708,0)</f>
        <v>0</v>
      </c>
      <c r="BI1708" s="228">
        <f>IF(N1708="nulová",J1708,0)</f>
        <v>0</v>
      </c>
      <c r="BJ1708" s="24" t="s">
        <v>82</v>
      </c>
      <c r="BK1708" s="228">
        <f>ROUND(I1708*H1708,2)</f>
        <v>0</v>
      </c>
      <c r="BL1708" s="24" t="s">
        <v>251</v>
      </c>
      <c r="BM1708" s="24" t="s">
        <v>2154</v>
      </c>
    </row>
    <row r="1709" s="1" customFormat="1" ht="25.5" customHeight="1">
      <c r="B1709" s="46"/>
      <c r="C1709" s="217" t="s">
        <v>2155</v>
      </c>
      <c r="D1709" s="217" t="s">
        <v>145</v>
      </c>
      <c r="E1709" s="218" t="s">
        <v>2156</v>
      </c>
      <c r="F1709" s="219" t="s">
        <v>2157</v>
      </c>
      <c r="G1709" s="220" t="s">
        <v>209</v>
      </c>
      <c r="H1709" s="221">
        <v>6.5</v>
      </c>
      <c r="I1709" s="222"/>
      <c r="J1709" s="223">
        <f>ROUND(I1709*H1709,2)</f>
        <v>0</v>
      </c>
      <c r="K1709" s="219" t="s">
        <v>149</v>
      </c>
      <c r="L1709" s="72"/>
      <c r="M1709" s="224" t="s">
        <v>30</v>
      </c>
      <c r="N1709" s="225" t="s">
        <v>45</v>
      </c>
      <c r="O1709" s="47"/>
      <c r="P1709" s="226">
        <f>O1709*H1709</f>
        <v>0</v>
      </c>
      <c r="Q1709" s="226">
        <v>1.0000000000000001E-05</v>
      </c>
      <c r="R1709" s="226">
        <f>Q1709*H1709</f>
        <v>6.5000000000000008E-05</v>
      </c>
      <c r="S1709" s="226">
        <v>0</v>
      </c>
      <c r="T1709" s="227">
        <f>S1709*H1709</f>
        <v>0</v>
      </c>
      <c r="AR1709" s="24" t="s">
        <v>251</v>
      </c>
      <c r="AT1709" s="24" t="s">
        <v>145</v>
      </c>
      <c r="AU1709" s="24" t="s">
        <v>84</v>
      </c>
      <c r="AY1709" s="24" t="s">
        <v>143</v>
      </c>
      <c r="BE1709" s="228">
        <f>IF(N1709="základní",J1709,0)</f>
        <v>0</v>
      </c>
      <c r="BF1709" s="228">
        <f>IF(N1709="snížená",J1709,0)</f>
        <v>0</v>
      </c>
      <c r="BG1709" s="228">
        <f>IF(N1709="zákl. přenesená",J1709,0)</f>
        <v>0</v>
      </c>
      <c r="BH1709" s="228">
        <f>IF(N1709="sníž. přenesená",J1709,0)</f>
        <v>0</v>
      </c>
      <c r="BI1709" s="228">
        <f>IF(N1709="nulová",J1709,0)</f>
        <v>0</v>
      </c>
      <c r="BJ1709" s="24" t="s">
        <v>82</v>
      </c>
      <c r="BK1709" s="228">
        <f>ROUND(I1709*H1709,2)</f>
        <v>0</v>
      </c>
      <c r="BL1709" s="24" t="s">
        <v>251</v>
      </c>
      <c r="BM1709" s="24" t="s">
        <v>2158</v>
      </c>
    </row>
    <row r="1710" s="11" customFormat="1">
      <c r="B1710" s="229"/>
      <c r="C1710" s="230"/>
      <c r="D1710" s="231" t="s">
        <v>152</v>
      </c>
      <c r="E1710" s="232" t="s">
        <v>30</v>
      </c>
      <c r="F1710" s="233" t="s">
        <v>963</v>
      </c>
      <c r="G1710" s="230"/>
      <c r="H1710" s="232" t="s">
        <v>30</v>
      </c>
      <c r="I1710" s="234"/>
      <c r="J1710" s="230"/>
      <c r="K1710" s="230"/>
      <c r="L1710" s="235"/>
      <c r="M1710" s="236"/>
      <c r="N1710" s="237"/>
      <c r="O1710" s="237"/>
      <c r="P1710" s="237"/>
      <c r="Q1710" s="237"/>
      <c r="R1710" s="237"/>
      <c r="S1710" s="237"/>
      <c r="T1710" s="238"/>
      <c r="AT1710" s="239" t="s">
        <v>152</v>
      </c>
      <c r="AU1710" s="239" t="s">
        <v>84</v>
      </c>
      <c r="AV1710" s="11" t="s">
        <v>82</v>
      </c>
      <c r="AW1710" s="11" t="s">
        <v>37</v>
      </c>
      <c r="AX1710" s="11" t="s">
        <v>74</v>
      </c>
      <c r="AY1710" s="239" t="s">
        <v>143</v>
      </c>
    </row>
    <row r="1711" s="11" customFormat="1">
      <c r="B1711" s="229"/>
      <c r="C1711" s="230"/>
      <c r="D1711" s="231" t="s">
        <v>152</v>
      </c>
      <c r="E1711" s="232" t="s">
        <v>30</v>
      </c>
      <c r="F1711" s="233" t="s">
        <v>2016</v>
      </c>
      <c r="G1711" s="230"/>
      <c r="H1711" s="232" t="s">
        <v>30</v>
      </c>
      <c r="I1711" s="234"/>
      <c r="J1711" s="230"/>
      <c r="K1711" s="230"/>
      <c r="L1711" s="235"/>
      <c r="M1711" s="236"/>
      <c r="N1711" s="237"/>
      <c r="O1711" s="237"/>
      <c r="P1711" s="237"/>
      <c r="Q1711" s="237"/>
      <c r="R1711" s="237"/>
      <c r="S1711" s="237"/>
      <c r="T1711" s="238"/>
      <c r="AT1711" s="239" t="s">
        <v>152</v>
      </c>
      <c r="AU1711" s="239" t="s">
        <v>84</v>
      </c>
      <c r="AV1711" s="11" t="s">
        <v>82</v>
      </c>
      <c r="AW1711" s="11" t="s">
        <v>37</v>
      </c>
      <c r="AX1711" s="11" t="s">
        <v>74</v>
      </c>
      <c r="AY1711" s="239" t="s">
        <v>143</v>
      </c>
    </row>
    <row r="1712" s="11" customFormat="1">
      <c r="B1712" s="229"/>
      <c r="C1712" s="230"/>
      <c r="D1712" s="231" t="s">
        <v>152</v>
      </c>
      <c r="E1712" s="232" t="s">
        <v>30</v>
      </c>
      <c r="F1712" s="233" t="s">
        <v>2159</v>
      </c>
      <c r="G1712" s="230"/>
      <c r="H1712" s="232" t="s">
        <v>30</v>
      </c>
      <c r="I1712" s="234"/>
      <c r="J1712" s="230"/>
      <c r="K1712" s="230"/>
      <c r="L1712" s="235"/>
      <c r="M1712" s="236"/>
      <c r="N1712" s="237"/>
      <c r="O1712" s="237"/>
      <c r="P1712" s="237"/>
      <c r="Q1712" s="237"/>
      <c r="R1712" s="237"/>
      <c r="S1712" s="237"/>
      <c r="T1712" s="238"/>
      <c r="AT1712" s="239" t="s">
        <v>152</v>
      </c>
      <c r="AU1712" s="239" t="s">
        <v>84</v>
      </c>
      <c r="AV1712" s="11" t="s">
        <v>82</v>
      </c>
      <c r="AW1712" s="11" t="s">
        <v>37</v>
      </c>
      <c r="AX1712" s="11" t="s">
        <v>74</v>
      </c>
      <c r="AY1712" s="239" t="s">
        <v>143</v>
      </c>
    </row>
    <row r="1713" s="12" customFormat="1">
      <c r="B1713" s="240"/>
      <c r="C1713" s="241"/>
      <c r="D1713" s="231" t="s">
        <v>152</v>
      </c>
      <c r="E1713" s="242" t="s">
        <v>30</v>
      </c>
      <c r="F1713" s="243" t="s">
        <v>2150</v>
      </c>
      <c r="G1713" s="241"/>
      <c r="H1713" s="244">
        <v>6.5</v>
      </c>
      <c r="I1713" s="245"/>
      <c r="J1713" s="241"/>
      <c r="K1713" s="241"/>
      <c r="L1713" s="246"/>
      <c r="M1713" s="247"/>
      <c r="N1713" s="248"/>
      <c r="O1713" s="248"/>
      <c r="P1713" s="248"/>
      <c r="Q1713" s="248"/>
      <c r="R1713" s="248"/>
      <c r="S1713" s="248"/>
      <c r="T1713" s="249"/>
      <c r="AT1713" s="250" t="s">
        <v>152</v>
      </c>
      <c r="AU1713" s="250" t="s">
        <v>84</v>
      </c>
      <c r="AV1713" s="12" t="s">
        <v>84</v>
      </c>
      <c r="AW1713" s="12" t="s">
        <v>37</v>
      </c>
      <c r="AX1713" s="12" t="s">
        <v>82</v>
      </c>
      <c r="AY1713" s="250" t="s">
        <v>143</v>
      </c>
    </row>
    <row r="1714" s="1" customFormat="1" ht="16.5" customHeight="1">
      <c r="B1714" s="46"/>
      <c r="C1714" s="273" t="s">
        <v>2160</v>
      </c>
      <c r="D1714" s="273" t="s">
        <v>195</v>
      </c>
      <c r="E1714" s="274" t="s">
        <v>2161</v>
      </c>
      <c r="F1714" s="275" t="s">
        <v>2162</v>
      </c>
      <c r="G1714" s="276" t="s">
        <v>209</v>
      </c>
      <c r="H1714" s="277">
        <v>8</v>
      </c>
      <c r="I1714" s="278"/>
      <c r="J1714" s="279">
        <f>ROUND(I1714*H1714,2)</f>
        <v>0</v>
      </c>
      <c r="K1714" s="275" t="s">
        <v>149</v>
      </c>
      <c r="L1714" s="280"/>
      <c r="M1714" s="281" t="s">
        <v>30</v>
      </c>
      <c r="N1714" s="282" t="s">
        <v>45</v>
      </c>
      <c r="O1714" s="47"/>
      <c r="P1714" s="226">
        <f>O1714*H1714</f>
        <v>0</v>
      </c>
      <c r="Q1714" s="226">
        <v>0.00013999999999999999</v>
      </c>
      <c r="R1714" s="226">
        <f>Q1714*H1714</f>
        <v>0.0011199999999999999</v>
      </c>
      <c r="S1714" s="226">
        <v>0</v>
      </c>
      <c r="T1714" s="227">
        <f>S1714*H1714</f>
        <v>0</v>
      </c>
      <c r="AR1714" s="24" t="s">
        <v>363</v>
      </c>
      <c r="AT1714" s="24" t="s">
        <v>195</v>
      </c>
      <c r="AU1714" s="24" t="s">
        <v>84</v>
      </c>
      <c r="AY1714" s="24" t="s">
        <v>143</v>
      </c>
      <c r="BE1714" s="228">
        <f>IF(N1714="základní",J1714,0)</f>
        <v>0</v>
      </c>
      <c r="BF1714" s="228">
        <f>IF(N1714="snížená",J1714,0)</f>
        <v>0</v>
      </c>
      <c r="BG1714" s="228">
        <f>IF(N1714="zákl. přenesená",J1714,0)</f>
        <v>0</v>
      </c>
      <c r="BH1714" s="228">
        <f>IF(N1714="sníž. přenesená",J1714,0)</f>
        <v>0</v>
      </c>
      <c r="BI1714" s="228">
        <f>IF(N1714="nulová",J1714,0)</f>
        <v>0</v>
      </c>
      <c r="BJ1714" s="24" t="s">
        <v>82</v>
      </c>
      <c r="BK1714" s="228">
        <f>ROUND(I1714*H1714,2)</f>
        <v>0</v>
      </c>
      <c r="BL1714" s="24" t="s">
        <v>251</v>
      </c>
      <c r="BM1714" s="24" t="s">
        <v>2163</v>
      </c>
    </row>
    <row r="1715" s="12" customFormat="1">
      <c r="B1715" s="240"/>
      <c r="C1715" s="241"/>
      <c r="D1715" s="231" t="s">
        <v>152</v>
      </c>
      <c r="E1715" s="242" t="s">
        <v>30</v>
      </c>
      <c r="F1715" s="243" t="s">
        <v>2164</v>
      </c>
      <c r="G1715" s="241"/>
      <c r="H1715" s="244">
        <v>8</v>
      </c>
      <c r="I1715" s="245"/>
      <c r="J1715" s="241"/>
      <c r="K1715" s="241"/>
      <c r="L1715" s="246"/>
      <c r="M1715" s="247"/>
      <c r="N1715" s="248"/>
      <c r="O1715" s="248"/>
      <c r="P1715" s="248"/>
      <c r="Q1715" s="248"/>
      <c r="R1715" s="248"/>
      <c r="S1715" s="248"/>
      <c r="T1715" s="249"/>
      <c r="AT1715" s="250" t="s">
        <v>152</v>
      </c>
      <c r="AU1715" s="250" t="s">
        <v>84</v>
      </c>
      <c r="AV1715" s="12" t="s">
        <v>84</v>
      </c>
      <c r="AW1715" s="12" t="s">
        <v>37</v>
      </c>
      <c r="AX1715" s="12" t="s">
        <v>82</v>
      </c>
      <c r="AY1715" s="250" t="s">
        <v>143</v>
      </c>
    </row>
    <row r="1716" s="1" customFormat="1" ht="16.5" customHeight="1">
      <c r="B1716" s="46"/>
      <c r="C1716" s="217" t="s">
        <v>2165</v>
      </c>
      <c r="D1716" s="217" t="s">
        <v>145</v>
      </c>
      <c r="E1716" s="218" t="s">
        <v>2166</v>
      </c>
      <c r="F1716" s="219" t="s">
        <v>2167</v>
      </c>
      <c r="G1716" s="220" t="s">
        <v>247</v>
      </c>
      <c r="H1716" s="221">
        <v>7</v>
      </c>
      <c r="I1716" s="222"/>
      <c r="J1716" s="223">
        <f>ROUND(I1716*H1716,2)</f>
        <v>0</v>
      </c>
      <c r="K1716" s="219" t="s">
        <v>149</v>
      </c>
      <c r="L1716" s="72"/>
      <c r="M1716" s="224" t="s">
        <v>30</v>
      </c>
      <c r="N1716" s="225" t="s">
        <v>45</v>
      </c>
      <c r="O1716" s="47"/>
      <c r="P1716" s="226">
        <f>O1716*H1716</f>
        <v>0</v>
      </c>
      <c r="Q1716" s="226">
        <v>0</v>
      </c>
      <c r="R1716" s="226">
        <f>Q1716*H1716</f>
        <v>0</v>
      </c>
      <c r="S1716" s="226">
        <v>0</v>
      </c>
      <c r="T1716" s="227">
        <f>S1716*H1716</f>
        <v>0</v>
      </c>
      <c r="AR1716" s="24" t="s">
        <v>251</v>
      </c>
      <c r="AT1716" s="24" t="s">
        <v>145</v>
      </c>
      <c r="AU1716" s="24" t="s">
        <v>84</v>
      </c>
      <c r="AY1716" s="24" t="s">
        <v>143</v>
      </c>
      <c r="BE1716" s="228">
        <f>IF(N1716="základní",J1716,0)</f>
        <v>0</v>
      </c>
      <c r="BF1716" s="228">
        <f>IF(N1716="snížená",J1716,0)</f>
        <v>0</v>
      </c>
      <c r="BG1716" s="228">
        <f>IF(N1716="zákl. přenesená",J1716,0)</f>
        <v>0</v>
      </c>
      <c r="BH1716" s="228">
        <f>IF(N1716="sníž. přenesená",J1716,0)</f>
        <v>0</v>
      </c>
      <c r="BI1716" s="228">
        <f>IF(N1716="nulová",J1716,0)</f>
        <v>0</v>
      </c>
      <c r="BJ1716" s="24" t="s">
        <v>82</v>
      </c>
      <c r="BK1716" s="228">
        <f>ROUND(I1716*H1716,2)</f>
        <v>0</v>
      </c>
      <c r="BL1716" s="24" t="s">
        <v>251</v>
      </c>
      <c r="BM1716" s="24" t="s">
        <v>2168</v>
      </c>
    </row>
    <row r="1717" s="11" customFormat="1">
      <c r="B1717" s="229"/>
      <c r="C1717" s="230"/>
      <c r="D1717" s="231" t="s">
        <v>152</v>
      </c>
      <c r="E1717" s="232" t="s">
        <v>30</v>
      </c>
      <c r="F1717" s="233" t="s">
        <v>2169</v>
      </c>
      <c r="G1717" s="230"/>
      <c r="H1717" s="232" t="s">
        <v>30</v>
      </c>
      <c r="I1717" s="234"/>
      <c r="J1717" s="230"/>
      <c r="K1717" s="230"/>
      <c r="L1717" s="235"/>
      <c r="M1717" s="236"/>
      <c r="N1717" s="237"/>
      <c r="O1717" s="237"/>
      <c r="P1717" s="237"/>
      <c r="Q1717" s="237"/>
      <c r="R1717" s="237"/>
      <c r="S1717" s="237"/>
      <c r="T1717" s="238"/>
      <c r="AT1717" s="239" t="s">
        <v>152</v>
      </c>
      <c r="AU1717" s="239" t="s">
        <v>84</v>
      </c>
      <c r="AV1717" s="11" t="s">
        <v>82</v>
      </c>
      <c r="AW1717" s="11" t="s">
        <v>37</v>
      </c>
      <c r="AX1717" s="11" t="s">
        <v>74</v>
      </c>
      <c r="AY1717" s="239" t="s">
        <v>143</v>
      </c>
    </row>
    <row r="1718" s="12" customFormat="1">
      <c r="B1718" s="240"/>
      <c r="C1718" s="241"/>
      <c r="D1718" s="231" t="s">
        <v>152</v>
      </c>
      <c r="E1718" s="242" t="s">
        <v>30</v>
      </c>
      <c r="F1718" s="243" t="s">
        <v>1918</v>
      </c>
      <c r="G1718" s="241"/>
      <c r="H1718" s="244">
        <v>7</v>
      </c>
      <c r="I1718" s="245"/>
      <c r="J1718" s="241"/>
      <c r="K1718" s="241"/>
      <c r="L1718" s="246"/>
      <c r="M1718" s="247"/>
      <c r="N1718" s="248"/>
      <c r="O1718" s="248"/>
      <c r="P1718" s="248"/>
      <c r="Q1718" s="248"/>
      <c r="R1718" s="248"/>
      <c r="S1718" s="248"/>
      <c r="T1718" s="249"/>
      <c r="AT1718" s="250" t="s">
        <v>152</v>
      </c>
      <c r="AU1718" s="250" t="s">
        <v>84</v>
      </c>
      <c r="AV1718" s="12" t="s">
        <v>84</v>
      </c>
      <c r="AW1718" s="12" t="s">
        <v>37</v>
      </c>
      <c r="AX1718" s="12" t="s">
        <v>74</v>
      </c>
      <c r="AY1718" s="250" t="s">
        <v>143</v>
      </c>
    </row>
    <row r="1719" s="1" customFormat="1" ht="25.5" customHeight="1">
      <c r="B1719" s="46"/>
      <c r="C1719" s="273" t="s">
        <v>2170</v>
      </c>
      <c r="D1719" s="273" t="s">
        <v>195</v>
      </c>
      <c r="E1719" s="274" t="s">
        <v>2171</v>
      </c>
      <c r="F1719" s="275" t="s">
        <v>2172</v>
      </c>
      <c r="G1719" s="276" t="s">
        <v>247</v>
      </c>
      <c r="H1719" s="277">
        <v>7.3499999999999996</v>
      </c>
      <c r="I1719" s="278"/>
      <c r="J1719" s="279">
        <f>ROUND(I1719*H1719,2)</f>
        <v>0</v>
      </c>
      <c r="K1719" s="275" t="s">
        <v>30</v>
      </c>
      <c r="L1719" s="280"/>
      <c r="M1719" s="281" t="s">
        <v>30</v>
      </c>
      <c r="N1719" s="282" t="s">
        <v>45</v>
      </c>
      <c r="O1719" s="47"/>
      <c r="P1719" s="226">
        <f>O1719*H1719</f>
        <v>0</v>
      </c>
      <c r="Q1719" s="226">
        <v>0.0015</v>
      </c>
      <c r="R1719" s="226">
        <f>Q1719*H1719</f>
        <v>0.011025</v>
      </c>
      <c r="S1719" s="226">
        <v>0</v>
      </c>
      <c r="T1719" s="227">
        <f>S1719*H1719</f>
        <v>0</v>
      </c>
      <c r="AR1719" s="24" t="s">
        <v>363</v>
      </c>
      <c r="AT1719" s="24" t="s">
        <v>195</v>
      </c>
      <c r="AU1719" s="24" t="s">
        <v>84</v>
      </c>
      <c r="AY1719" s="24" t="s">
        <v>143</v>
      </c>
      <c r="BE1719" s="228">
        <f>IF(N1719="základní",J1719,0)</f>
        <v>0</v>
      </c>
      <c r="BF1719" s="228">
        <f>IF(N1719="snížená",J1719,0)</f>
        <v>0</v>
      </c>
      <c r="BG1719" s="228">
        <f>IF(N1719="zákl. přenesená",J1719,0)</f>
        <v>0</v>
      </c>
      <c r="BH1719" s="228">
        <f>IF(N1719="sníž. přenesená",J1719,0)</f>
        <v>0</v>
      </c>
      <c r="BI1719" s="228">
        <f>IF(N1719="nulová",J1719,0)</f>
        <v>0</v>
      </c>
      <c r="BJ1719" s="24" t="s">
        <v>82</v>
      </c>
      <c r="BK1719" s="228">
        <f>ROUND(I1719*H1719,2)</f>
        <v>0</v>
      </c>
      <c r="BL1719" s="24" t="s">
        <v>251</v>
      </c>
      <c r="BM1719" s="24" t="s">
        <v>2173</v>
      </c>
    </row>
    <row r="1720" s="12" customFormat="1">
      <c r="B1720" s="240"/>
      <c r="C1720" s="241"/>
      <c r="D1720" s="231" t="s">
        <v>152</v>
      </c>
      <c r="E1720" s="242" t="s">
        <v>30</v>
      </c>
      <c r="F1720" s="243" t="s">
        <v>2174</v>
      </c>
      <c r="G1720" s="241"/>
      <c r="H1720" s="244">
        <v>7.3499999999999996</v>
      </c>
      <c r="I1720" s="245"/>
      <c r="J1720" s="241"/>
      <c r="K1720" s="241"/>
      <c r="L1720" s="246"/>
      <c r="M1720" s="247"/>
      <c r="N1720" s="248"/>
      <c r="O1720" s="248"/>
      <c r="P1720" s="248"/>
      <c r="Q1720" s="248"/>
      <c r="R1720" s="248"/>
      <c r="S1720" s="248"/>
      <c r="T1720" s="249"/>
      <c r="AT1720" s="250" t="s">
        <v>152</v>
      </c>
      <c r="AU1720" s="250" t="s">
        <v>84</v>
      </c>
      <c r="AV1720" s="12" t="s">
        <v>84</v>
      </c>
      <c r="AW1720" s="12" t="s">
        <v>37</v>
      </c>
      <c r="AX1720" s="12" t="s">
        <v>74</v>
      </c>
      <c r="AY1720" s="250" t="s">
        <v>143</v>
      </c>
    </row>
    <row r="1721" s="1" customFormat="1" ht="25.5" customHeight="1">
      <c r="B1721" s="46"/>
      <c r="C1721" s="217" t="s">
        <v>2175</v>
      </c>
      <c r="D1721" s="217" t="s">
        <v>145</v>
      </c>
      <c r="E1721" s="218" t="s">
        <v>2176</v>
      </c>
      <c r="F1721" s="219" t="s">
        <v>2177</v>
      </c>
      <c r="G1721" s="220" t="s">
        <v>247</v>
      </c>
      <c r="H1721" s="221">
        <v>1.5</v>
      </c>
      <c r="I1721" s="222"/>
      <c r="J1721" s="223">
        <f>ROUND(I1721*H1721,2)</f>
        <v>0</v>
      </c>
      <c r="K1721" s="219" t="s">
        <v>30</v>
      </c>
      <c r="L1721" s="72"/>
      <c r="M1721" s="224" t="s">
        <v>30</v>
      </c>
      <c r="N1721" s="225" t="s">
        <v>45</v>
      </c>
      <c r="O1721" s="47"/>
      <c r="P1721" s="226">
        <f>O1721*H1721</f>
        <v>0</v>
      </c>
      <c r="Q1721" s="226">
        <v>0</v>
      </c>
      <c r="R1721" s="226">
        <f>Q1721*H1721</f>
        <v>0</v>
      </c>
      <c r="S1721" s="226">
        <v>0</v>
      </c>
      <c r="T1721" s="227">
        <f>S1721*H1721</f>
        <v>0</v>
      </c>
      <c r="AR1721" s="24" t="s">
        <v>251</v>
      </c>
      <c r="AT1721" s="24" t="s">
        <v>145</v>
      </c>
      <c r="AU1721" s="24" t="s">
        <v>84</v>
      </c>
      <c r="AY1721" s="24" t="s">
        <v>143</v>
      </c>
      <c r="BE1721" s="228">
        <f>IF(N1721="základní",J1721,0)</f>
        <v>0</v>
      </c>
      <c r="BF1721" s="228">
        <f>IF(N1721="snížená",J1721,0)</f>
        <v>0</v>
      </c>
      <c r="BG1721" s="228">
        <f>IF(N1721="zákl. přenesená",J1721,0)</f>
        <v>0</v>
      </c>
      <c r="BH1721" s="228">
        <f>IF(N1721="sníž. přenesená",J1721,0)</f>
        <v>0</v>
      </c>
      <c r="BI1721" s="228">
        <f>IF(N1721="nulová",J1721,0)</f>
        <v>0</v>
      </c>
      <c r="BJ1721" s="24" t="s">
        <v>82</v>
      </c>
      <c r="BK1721" s="228">
        <f>ROUND(I1721*H1721,2)</f>
        <v>0</v>
      </c>
      <c r="BL1721" s="24" t="s">
        <v>251</v>
      </c>
      <c r="BM1721" s="24" t="s">
        <v>2178</v>
      </c>
    </row>
    <row r="1722" s="1" customFormat="1" ht="25.5" customHeight="1">
      <c r="B1722" s="46"/>
      <c r="C1722" s="217" t="s">
        <v>2179</v>
      </c>
      <c r="D1722" s="217" t="s">
        <v>145</v>
      </c>
      <c r="E1722" s="218" t="s">
        <v>2180</v>
      </c>
      <c r="F1722" s="219" t="s">
        <v>2181</v>
      </c>
      <c r="G1722" s="220" t="s">
        <v>209</v>
      </c>
      <c r="H1722" s="221">
        <v>10</v>
      </c>
      <c r="I1722" s="222"/>
      <c r="J1722" s="223">
        <f>ROUND(I1722*H1722,2)</f>
        <v>0</v>
      </c>
      <c r="K1722" s="219" t="s">
        <v>30</v>
      </c>
      <c r="L1722" s="72"/>
      <c r="M1722" s="224" t="s">
        <v>30</v>
      </c>
      <c r="N1722" s="225" t="s">
        <v>45</v>
      </c>
      <c r="O1722" s="47"/>
      <c r="P1722" s="226">
        <f>O1722*H1722</f>
        <v>0</v>
      </c>
      <c r="Q1722" s="226">
        <v>0.0076</v>
      </c>
      <c r="R1722" s="226">
        <f>Q1722*H1722</f>
        <v>0.075999999999999998</v>
      </c>
      <c r="S1722" s="226">
        <v>0</v>
      </c>
      <c r="T1722" s="227">
        <f>S1722*H1722</f>
        <v>0</v>
      </c>
      <c r="AR1722" s="24" t="s">
        <v>251</v>
      </c>
      <c r="AT1722" s="24" t="s">
        <v>145</v>
      </c>
      <c r="AU1722" s="24" t="s">
        <v>84</v>
      </c>
      <c r="AY1722" s="24" t="s">
        <v>143</v>
      </c>
      <c r="BE1722" s="228">
        <f>IF(N1722="základní",J1722,0)</f>
        <v>0</v>
      </c>
      <c r="BF1722" s="228">
        <f>IF(N1722="snížená",J1722,0)</f>
        <v>0</v>
      </c>
      <c r="BG1722" s="228">
        <f>IF(N1722="zákl. přenesená",J1722,0)</f>
        <v>0</v>
      </c>
      <c r="BH1722" s="228">
        <f>IF(N1722="sníž. přenesená",J1722,0)</f>
        <v>0</v>
      </c>
      <c r="BI1722" s="228">
        <f>IF(N1722="nulová",J1722,0)</f>
        <v>0</v>
      </c>
      <c r="BJ1722" s="24" t="s">
        <v>82</v>
      </c>
      <c r="BK1722" s="228">
        <f>ROUND(I1722*H1722,2)</f>
        <v>0</v>
      </c>
      <c r="BL1722" s="24" t="s">
        <v>251</v>
      </c>
      <c r="BM1722" s="24" t="s">
        <v>2182</v>
      </c>
    </row>
    <row r="1723" s="12" customFormat="1">
      <c r="B1723" s="240"/>
      <c r="C1723" s="241"/>
      <c r="D1723" s="231" t="s">
        <v>152</v>
      </c>
      <c r="E1723" s="242" t="s">
        <v>30</v>
      </c>
      <c r="F1723" s="243" t="s">
        <v>776</v>
      </c>
      <c r="G1723" s="241"/>
      <c r="H1723" s="244">
        <v>10</v>
      </c>
      <c r="I1723" s="245"/>
      <c r="J1723" s="241"/>
      <c r="K1723" s="241"/>
      <c r="L1723" s="246"/>
      <c r="M1723" s="247"/>
      <c r="N1723" s="248"/>
      <c r="O1723" s="248"/>
      <c r="P1723" s="248"/>
      <c r="Q1723" s="248"/>
      <c r="R1723" s="248"/>
      <c r="S1723" s="248"/>
      <c r="T1723" s="249"/>
      <c r="AT1723" s="250" t="s">
        <v>152</v>
      </c>
      <c r="AU1723" s="250" t="s">
        <v>84</v>
      </c>
      <c r="AV1723" s="12" t="s">
        <v>84</v>
      </c>
      <c r="AW1723" s="12" t="s">
        <v>37</v>
      </c>
      <c r="AX1723" s="12" t="s">
        <v>82</v>
      </c>
      <c r="AY1723" s="250" t="s">
        <v>143</v>
      </c>
    </row>
    <row r="1724" s="11" customFormat="1">
      <c r="B1724" s="229"/>
      <c r="C1724" s="230"/>
      <c r="D1724" s="231" t="s">
        <v>152</v>
      </c>
      <c r="E1724" s="232" t="s">
        <v>30</v>
      </c>
      <c r="F1724" s="233" t="s">
        <v>2183</v>
      </c>
      <c r="G1724" s="230"/>
      <c r="H1724" s="232" t="s">
        <v>30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AT1724" s="239" t="s">
        <v>152</v>
      </c>
      <c r="AU1724" s="239" t="s">
        <v>84</v>
      </c>
      <c r="AV1724" s="11" t="s">
        <v>82</v>
      </c>
      <c r="AW1724" s="11" t="s">
        <v>37</v>
      </c>
      <c r="AX1724" s="11" t="s">
        <v>74</v>
      </c>
      <c r="AY1724" s="239" t="s">
        <v>143</v>
      </c>
    </row>
    <row r="1725" s="11" customFormat="1">
      <c r="B1725" s="229"/>
      <c r="C1725" s="230"/>
      <c r="D1725" s="231" t="s">
        <v>152</v>
      </c>
      <c r="E1725" s="232" t="s">
        <v>30</v>
      </c>
      <c r="F1725" s="233" t="s">
        <v>2184</v>
      </c>
      <c r="G1725" s="230"/>
      <c r="H1725" s="232" t="s">
        <v>30</v>
      </c>
      <c r="I1725" s="234"/>
      <c r="J1725" s="230"/>
      <c r="K1725" s="230"/>
      <c r="L1725" s="235"/>
      <c r="M1725" s="236"/>
      <c r="N1725" s="237"/>
      <c r="O1725" s="237"/>
      <c r="P1725" s="237"/>
      <c r="Q1725" s="237"/>
      <c r="R1725" s="237"/>
      <c r="S1725" s="237"/>
      <c r="T1725" s="238"/>
      <c r="AT1725" s="239" t="s">
        <v>152</v>
      </c>
      <c r="AU1725" s="239" t="s">
        <v>84</v>
      </c>
      <c r="AV1725" s="11" t="s">
        <v>82</v>
      </c>
      <c r="AW1725" s="11" t="s">
        <v>37</v>
      </c>
      <c r="AX1725" s="11" t="s">
        <v>74</v>
      </c>
      <c r="AY1725" s="239" t="s">
        <v>143</v>
      </c>
    </row>
    <row r="1726" s="11" customFormat="1">
      <c r="B1726" s="229"/>
      <c r="C1726" s="230"/>
      <c r="D1726" s="231" t="s">
        <v>152</v>
      </c>
      <c r="E1726" s="232" t="s">
        <v>30</v>
      </c>
      <c r="F1726" s="233" t="s">
        <v>2185</v>
      </c>
      <c r="G1726" s="230"/>
      <c r="H1726" s="232" t="s">
        <v>30</v>
      </c>
      <c r="I1726" s="234"/>
      <c r="J1726" s="230"/>
      <c r="K1726" s="230"/>
      <c r="L1726" s="235"/>
      <c r="M1726" s="236"/>
      <c r="N1726" s="237"/>
      <c r="O1726" s="237"/>
      <c r="P1726" s="237"/>
      <c r="Q1726" s="237"/>
      <c r="R1726" s="237"/>
      <c r="S1726" s="237"/>
      <c r="T1726" s="238"/>
      <c r="AT1726" s="239" t="s">
        <v>152</v>
      </c>
      <c r="AU1726" s="239" t="s">
        <v>84</v>
      </c>
      <c r="AV1726" s="11" t="s">
        <v>82</v>
      </c>
      <c r="AW1726" s="11" t="s">
        <v>37</v>
      </c>
      <c r="AX1726" s="11" t="s">
        <v>74</v>
      </c>
      <c r="AY1726" s="239" t="s">
        <v>143</v>
      </c>
    </row>
    <row r="1727" s="1" customFormat="1" ht="16.5" customHeight="1">
      <c r="B1727" s="46"/>
      <c r="C1727" s="217" t="s">
        <v>2186</v>
      </c>
      <c r="D1727" s="217" t="s">
        <v>145</v>
      </c>
      <c r="E1727" s="218" t="s">
        <v>2187</v>
      </c>
      <c r="F1727" s="219" t="s">
        <v>2188</v>
      </c>
      <c r="G1727" s="220" t="s">
        <v>247</v>
      </c>
      <c r="H1727" s="221">
        <v>4</v>
      </c>
      <c r="I1727" s="222"/>
      <c r="J1727" s="223">
        <f>ROUND(I1727*H1727,2)</f>
        <v>0</v>
      </c>
      <c r="K1727" s="219" t="s">
        <v>30</v>
      </c>
      <c r="L1727" s="72"/>
      <c r="M1727" s="224" t="s">
        <v>30</v>
      </c>
      <c r="N1727" s="225" t="s">
        <v>45</v>
      </c>
      <c r="O1727" s="47"/>
      <c r="P1727" s="226">
        <f>O1727*H1727</f>
        <v>0</v>
      </c>
      <c r="Q1727" s="226">
        <v>0</v>
      </c>
      <c r="R1727" s="226">
        <f>Q1727*H1727</f>
        <v>0</v>
      </c>
      <c r="S1727" s="226">
        <v>0</v>
      </c>
      <c r="T1727" s="227">
        <f>S1727*H1727</f>
        <v>0</v>
      </c>
      <c r="AR1727" s="24" t="s">
        <v>251</v>
      </c>
      <c r="AT1727" s="24" t="s">
        <v>145</v>
      </c>
      <c r="AU1727" s="24" t="s">
        <v>84</v>
      </c>
      <c r="AY1727" s="24" t="s">
        <v>143</v>
      </c>
      <c r="BE1727" s="228">
        <f>IF(N1727="základní",J1727,0)</f>
        <v>0</v>
      </c>
      <c r="BF1727" s="228">
        <f>IF(N1727="snížená",J1727,0)</f>
        <v>0</v>
      </c>
      <c r="BG1727" s="228">
        <f>IF(N1727="zákl. přenesená",J1727,0)</f>
        <v>0</v>
      </c>
      <c r="BH1727" s="228">
        <f>IF(N1727="sníž. přenesená",J1727,0)</f>
        <v>0</v>
      </c>
      <c r="BI1727" s="228">
        <f>IF(N1727="nulová",J1727,0)</f>
        <v>0</v>
      </c>
      <c r="BJ1727" s="24" t="s">
        <v>82</v>
      </c>
      <c r="BK1727" s="228">
        <f>ROUND(I1727*H1727,2)</f>
        <v>0</v>
      </c>
      <c r="BL1727" s="24" t="s">
        <v>251</v>
      </c>
      <c r="BM1727" s="24" t="s">
        <v>2189</v>
      </c>
    </row>
    <row r="1728" s="1" customFormat="1" ht="25.5" customHeight="1">
      <c r="B1728" s="46"/>
      <c r="C1728" s="217" t="s">
        <v>2190</v>
      </c>
      <c r="D1728" s="217" t="s">
        <v>145</v>
      </c>
      <c r="E1728" s="218" t="s">
        <v>2191</v>
      </c>
      <c r="F1728" s="219" t="s">
        <v>2192</v>
      </c>
      <c r="G1728" s="220" t="s">
        <v>148</v>
      </c>
      <c r="H1728" s="221">
        <v>0.20000000000000001</v>
      </c>
      <c r="I1728" s="222"/>
      <c r="J1728" s="223">
        <f>ROUND(I1728*H1728,2)</f>
        <v>0</v>
      </c>
      <c r="K1728" s="219" t="s">
        <v>30</v>
      </c>
      <c r="L1728" s="72"/>
      <c r="M1728" s="224" t="s">
        <v>30</v>
      </c>
      <c r="N1728" s="225" t="s">
        <v>45</v>
      </c>
      <c r="O1728" s="47"/>
      <c r="P1728" s="226">
        <f>O1728*H1728</f>
        <v>0</v>
      </c>
      <c r="Q1728" s="226">
        <v>0.55000000000000004</v>
      </c>
      <c r="R1728" s="226">
        <f>Q1728*H1728</f>
        <v>0.11000000000000001</v>
      </c>
      <c r="S1728" s="226">
        <v>0</v>
      </c>
      <c r="T1728" s="227">
        <f>S1728*H1728</f>
        <v>0</v>
      </c>
      <c r="AR1728" s="24" t="s">
        <v>251</v>
      </c>
      <c r="AT1728" s="24" t="s">
        <v>145</v>
      </c>
      <c r="AU1728" s="24" t="s">
        <v>84</v>
      </c>
      <c r="AY1728" s="24" t="s">
        <v>143</v>
      </c>
      <c r="BE1728" s="228">
        <f>IF(N1728="základní",J1728,0)</f>
        <v>0</v>
      </c>
      <c r="BF1728" s="228">
        <f>IF(N1728="snížená",J1728,0)</f>
        <v>0</v>
      </c>
      <c r="BG1728" s="228">
        <f>IF(N1728="zákl. přenesená",J1728,0)</f>
        <v>0</v>
      </c>
      <c r="BH1728" s="228">
        <f>IF(N1728="sníž. přenesená",J1728,0)</f>
        <v>0</v>
      </c>
      <c r="BI1728" s="228">
        <f>IF(N1728="nulová",J1728,0)</f>
        <v>0</v>
      </c>
      <c r="BJ1728" s="24" t="s">
        <v>82</v>
      </c>
      <c r="BK1728" s="228">
        <f>ROUND(I1728*H1728,2)</f>
        <v>0</v>
      </c>
      <c r="BL1728" s="24" t="s">
        <v>251</v>
      </c>
      <c r="BM1728" s="24" t="s">
        <v>2193</v>
      </c>
    </row>
    <row r="1729" s="1" customFormat="1" ht="38.25" customHeight="1">
      <c r="B1729" s="46"/>
      <c r="C1729" s="217" t="s">
        <v>2194</v>
      </c>
      <c r="D1729" s="217" t="s">
        <v>145</v>
      </c>
      <c r="E1729" s="218" t="s">
        <v>2195</v>
      </c>
      <c r="F1729" s="219" t="s">
        <v>2196</v>
      </c>
      <c r="G1729" s="220" t="s">
        <v>321</v>
      </c>
      <c r="H1729" s="221">
        <v>1</v>
      </c>
      <c r="I1729" s="222"/>
      <c r="J1729" s="223">
        <f>ROUND(I1729*H1729,2)</f>
        <v>0</v>
      </c>
      <c r="K1729" s="219" t="s">
        <v>30</v>
      </c>
      <c r="L1729" s="72"/>
      <c r="M1729" s="224" t="s">
        <v>30</v>
      </c>
      <c r="N1729" s="225" t="s">
        <v>45</v>
      </c>
      <c r="O1729" s="47"/>
      <c r="P1729" s="226">
        <f>O1729*H1729</f>
        <v>0</v>
      </c>
      <c r="Q1729" s="226">
        <v>0</v>
      </c>
      <c r="R1729" s="226">
        <f>Q1729*H1729</f>
        <v>0</v>
      </c>
      <c r="S1729" s="226">
        <v>0</v>
      </c>
      <c r="T1729" s="227">
        <f>S1729*H1729</f>
        <v>0</v>
      </c>
      <c r="AR1729" s="24" t="s">
        <v>251</v>
      </c>
      <c r="AT1729" s="24" t="s">
        <v>145</v>
      </c>
      <c r="AU1729" s="24" t="s">
        <v>84</v>
      </c>
      <c r="AY1729" s="24" t="s">
        <v>143</v>
      </c>
      <c r="BE1729" s="228">
        <f>IF(N1729="základní",J1729,0)</f>
        <v>0</v>
      </c>
      <c r="BF1729" s="228">
        <f>IF(N1729="snížená",J1729,0)</f>
        <v>0</v>
      </c>
      <c r="BG1729" s="228">
        <f>IF(N1729="zákl. přenesená",J1729,0)</f>
        <v>0</v>
      </c>
      <c r="BH1729" s="228">
        <f>IF(N1729="sníž. přenesená",J1729,0)</f>
        <v>0</v>
      </c>
      <c r="BI1729" s="228">
        <f>IF(N1729="nulová",J1729,0)</f>
        <v>0</v>
      </c>
      <c r="BJ1729" s="24" t="s">
        <v>82</v>
      </c>
      <c r="BK1729" s="228">
        <f>ROUND(I1729*H1729,2)</f>
        <v>0</v>
      </c>
      <c r="BL1729" s="24" t="s">
        <v>251</v>
      </c>
      <c r="BM1729" s="24" t="s">
        <v>2197</v>
      </c>
    </row>
    <row r="1730" s="11" customFormat="1">
      <c r="B1730" s="229"/>
      <c r="C1730" s="230"/>
      <c r="D1730" s="231" t="s">
        <v>152</v>
      </c>
      <c r="E1730" s="232" t="s">
        <v>30</v>
      </c>
      <c r="F1730" s="233" t="s">
        <v>2198</v>
      </c>
      <c r="G1730" s="230"/>
      <c r="H1730" s="232" t="s">
        <v>30</v>
      </c>
      <c r="I1730" s="234"/>
      <c r="J1730" s="230"/>
      <c r="K1730" s="230"/>
      <c r="L1730" s="235"/>
      <c r="M1730" s="236"/>
      <c r="N1730" s="237"/>
      <c r="O1730" s="237"/>
      <c r="P1730" s="237"/>
      <c r="Q1730" s="237"/>
      <c r="R1730" s="237"/>
      <c r="S1730" s="237"/>
      <c r="T1730" s="238"/>
      <c r="AT1730" s="239" t="s">
        <v>152</v>
      </c>
      <c r="AU1730" s="239" t="s">
        <v>84</v>
      </c>
      <c r="AV1730" s="11" t="s">
        <v>82</v>
      </c>
      <c r="AW1730" s="11" t="s">
        <v>37</v>
      </c>
      <c r="AX1730" s="11" t="s">
        <v>74</v>
      </c>
      <c r="AY1730" s="239" t="s">
        <v>143</v>
      </c>
    </row>
    <row r="1731" s="12" customFormat="1">
      <c r="B1731" s="240"/>
      <c r="C1731" s="241"/>
      <c r="D1731" s="231" t="s">
        <v>152</v>
      </c>
      <c r="E1731" s="242" t="s">
        <v>30</v>
      </c>
      <c r="F1731" s="243" t="s">
        <v>82</v>
      </c>
      <c r="G1731" s="241"/>
      <c r="H1731" s="244">
        <v>1</v>
      </c>
      <c r="I1731" s="245"/>
      <c r="J1731" s="241"/>
      <c r="K1731" s="241"/>
      <c r="L1731" s="246"/>
      <c r="M1731" s="247"/>
      <c r="N1731" s="248"/>
      <c r="O1731" s="248"/>
      <c r="P1731" s="248"/>
      <c r="Q1731" s="248"/>
      <c r="R1731" s="248"/>
      <c r="S1731" s="248"/>
      <c r="T1731" s="249"/>
      <c r="AT1731" s="250" t="s">
        <v>152</v>
      </c>
      <c r="AU1731" s="250" t="s">
        <v>84</v>
      </c>
      <c r="AV1731" s="12" t="s">
        <v>84</v>
      </c>
      <c r="AW1731" s="12" t="s">
        <v>37</v>
      </c>
      <c r="AX1731" s="12" t="s">
        <v>82</v>
      </c>
      <c r="AY1731" s="250" t="s">
        <v>143</v>
      </c>
    </row>
    <row r="1732" s="1" customFormat="1" ht="16.5" customHeight="1">
      <c r="B1732" s="46"/>
      <c r="C1732" s="217" t="s">
        <v>2199</v>
      </c>
      <c r="D1732" s="217" t="s">
        <v>145</v>
      </c>
      <c r="E1732" s="218" t="s">
        <v>2200</v>
      </c>
      <c r="F1732" s="219" t="s">
        <v>2201</v>
      </c>
      <c r="G1732" s="220" t="s">
        <v>321</v>
      </c>
      <c r="H1732" s="221">
        <v>1</v>
      </c>
      <c r="I1732" s="222"/>
      <c r="J1732" s="223">
        <f>ROUND(I1732*H1732,2)</f>
        <v>0</v>
      </c>
      <c r="K1732" s="219" t="s">
        <v>30</v>
      </c>
      <c r="L1732" s="72"/>
      <c r="M1732" s="224" t="s">
        <v>30</v>
      </c>
      <c r="N1732" s="225" t="s">
        <v>45</v>
      </c>
      <c r="O1732" s="47"/>
      <c r="P1732" s="226">
        <f>O1732*H1732</f>
        <v>0</v>
      </c>
      <c r="Q1732" s="226">
        <v>0</v>
      </c>
      <c r="R1732" s="226">
        <f>Q1732*H1732</f>
        <v>0</v>
      </c>
      <c r="S1732" s="226">
        <v>0</v>
      </c>
      <c r="T1732" s="227">
        <f>S1732*H1732</f>
        <v>0</v>
      </c>
      <c r="AR1732" s="24" t="s">
        <v>251</v>
      </c>
      <c r="AT1732" s="24" t="s">
        <v>145</v>
      </c>
      <c r="AU1732" s="24" t="s">
        <v>84</v>
      </c>
      <c r="AY1732" s="24" t="s">
        <v>143</v>
      </c>
      <c r="BE1732" s="228">
        <f>IF(N1732="základní",J1732,0)</f>
        <v>0</v>
      </c>
      <c r="BF1732" s="228">
        <f>IF(N1732="snížená",J1732,0)</f>
        <v>0</v>
      </c>
      <c r="BG1732" s="228">
        <f>IF(N1732="zákl. přenesená",J1732,0)</f>
        <v>0</v>
      </c>
      <c r="BH1732" s="228">
        <f>IF(N1732="sníž. přenesená",J1732,0)</f>
        <v>0</v>
      </c>
      <c r="BI1732" s="228">
        <f>IF(N1732="nulová",J1732,0)</f>
        <v>0</v>
      </c>
      <c r="BJ1732" s="24" t="s">
        <v>82</v>
      </c>
      <c r="BK1732" s="228">
        <f>ROUND(I1732*H1732,2)</f>
        <v>0</v>
      </c>
      <c r="BL1732" s="24" t="s">
        <v>251</v>
      </c>
      <c r="BM1732" s="24" t="s">
        <v>2202</v>
      </c>
    </row>
    <row r="1733" s="11" customFormat="1">
      <c r="B1733" s="229"/>
      <c r="C1733" s="230"/>
      <c r="D1733" s="231" t="s">
        <v>152</v>
      </c>
      <c r="E1733" s="232" t="s">
        <v>30</v>
      </c>
      <c r="F1733" s="233" t="s">
        <v>2203</v>
      </c>
      <c r="G1733" s="230"/>
      <c r="H1733" s="232" t="s">
        <v>30</v>
      </c>
      <c r="I1733" s="234"/>
      <c r="J1733" s="230"/>
      <c r="K1733" s="230"/>
      <c r="L1733" s="235"/>
      <c r="M1733" s="236"/>
      <c r="N1733" s="237"/>
      <c r="O1733" s="237"/>
      <c r="P1733" s="237"/>
      <c r="Q1733" s="237"/>
      <c r="R1733" s="237"/>
      <c r="S1733" s="237"/>
      <c r="T1733" s="238"/>
      <c r="AT1733" s="239" t="s">
        <v>152</v>
      </c>
      <c r="AU1733" s="239" t="s">
        <v>84</v>
      </c>
      <c r="AV1733" s="11" t="s">
        <v>82</v>
      </c>
      <c r="AW1733" s="11" t="s">
        <v>37</v>
      </c>
      <c r="AX1733" s="11" t="s">
        <v>74</v>
      </c>
      <c r="AY1733" s="239" t="s">
        <v>143</v>
      </c>
    </row>
    <row r="1734" s="12" customFormat="1">
      <c r="B1734" s="240"/>
      <c r="C1734" s="241"/>
      <c r="D1734" s="231" t="s">
        <v>152</v>
      </c>
      <c r="E1734" s="242" t="s">
        <v>30</v>
      </c>
      <c r="F1734" s="243" t="s">
        <v>82</v>
      </c>
      <c r="G1734" s="241"/>
      <c r="H1734" s="244">
        <v>1</v>
      </c>
      <c r="I1734" s="245"/>
      <c r="J1734" s="241"/>
      <c r="K1734" s="241"/>
      <c r="L1734" s="246"/>
      <c r="M1734" s="247"/>
      <c r="N1734" s="248"/>
      <c r="O1734" s="248"/>
      <c r="P1734" s="248"/>
      <c r="Q1734" s="248"/>
      <c r="R1734" s="248"/>
      <c r="S1734" s="248"/>
      <c r="T1734" s="249"/>
      <c r="AT1734" s="250" t="s">
        <v>152</v>
      </c>
      <c r="AU1734" s="250" t="s">
        <v>84</v>
      </c>
      <c r="AV1734" s="12" t="s">
        <v>84</v>
      </c>
      <c r="AW1734" s="12" t="s">
        <v>37</v>
      </c>
      <c r="AX1734" s="12" t="s">
        <v>82</v>
      </c>
      <c r="AY1734" s="250" t="s">
        <v>143</v>
      </c>
    </row>
    <row r="1735" s="1" customFormat="1" ht="25.5" customHeight="1">
      <c r="B1735" s="46"/>
      <c r="C1735" s="273" t="s">
        <v>2204</v>
      </c>
      <c r="D1735" s="273" t="s">
        <v>195</v>
      </c>
      <c r="E1735" s="274" t="s">
        <v>2205</v>
      </c>
      <c r="F1735" s="275" t="s">
        <v>2206</v>
      </c>
      <c r="G1735" s="276" t="s">
        <v>321</v>
      </c>
      <c r="H1735" s="277">
        <v>1</v>
      </c>
      <c r="I1735" s="278"/>
      <c r="J1735" s="279">
        <f>ROUND(I1735*H1735,2)</f>
        <v>0</v>
      </c>
      <c r="K1735" s="275" t="s">
        <v>30</v>
      </c>
      <c r="L1735" s="280"/>
      <c r="M1735" s="281" t="s">
        <v>30</v>
      </c>
      <c r="N1735" s="282" t="s">
        <v>45</v>
      </c>
      <c r="O1735" s="47"/>
      <c r="P1735" s="226">
        <f>O1735*H1735</f>
        <v>0</v>
      </c>
      <c r="Q1735" s="226">
        <v>0</v>
      </c>
      <c r="R1735" s="226">
        <f>Q1735*H1735</f>
        <v>0</v>
      </c>
      <c r="S1735" s="226">
        <v>0</v>
      </c>
      <c r="T1735" s="227">
        <f>S1735*H1735</f>
        <v>0</v>
      </c>
      <c r="AR1735" s="24" t="s">
        <v>363</v>
      </c>
      <c r="AT1735" s="24" t="s">
        <v>195</v>
      </c>
      <c r="AU1735" s="24" t="s">
        <v>84</v>
      </c>
      <c r="AY1735" s="24" t="s">
        <v>143</v>
      </c>
      <c r="BE1735" s="228">
        <f>IF(N1735="základní",J1735,0)</f>
        <v>0</v>
      </c>
      <c r="BF1735" s="228">
        <f>IF(N1735="snížená",J1735,0)</f>
        <v>0</v>
      </c>
      <c r="BG1735" s="228">
        <f>IF(N1735="zákl. přenesená",J1735,0)</f>
        <v>0</v>
      </c>
      <c r="BH1735" s="228">
        <f>IF(N1735="sníž. přenesená",J1735,0)</f>
        <v>0</v>
      </c>
      <c r="BI1735" s="228">
        <f>IF(N1735="nulová",J1735,0)</f>
        <v>0</v>
      </c>
      <c r="BJ1735" s="24" t="s">
        <v>82</v>
      </c>
      <c r="BK1735" s="228">
        <f>ROUND(I1735*H1735,2)</f>
        <v>0</v>
      </c>
      <c r="BL1735" s="24" t="s">
        <v>251</v>
      </c>
      <c r="BM1735" s="24" t="s">
        <v>2207</v>
      </c>
    </row>
    <row r="1736" s="1" customFormat="1" ht="38.25" customHeight="1">
      <c r="B1736" s="46"/>
      <c r="C1736" s="217" t="s">
        <v>2208</v>
      </c>
      <c r="D1736" s="217" t="s">
        <v>145</v>
      </c>
      <c r="E1736" s="218" t="s">
        <v>2209</v>
      </c>
      <c r="F1736" s="219" t="s">
        <v>2210</v>
      </c>
      <c r="G1736" s="220" t="s">
        <v>321</v>
      </c>
      <c r="H1736" s="221">
        <v>7</v>
      </c>
      <c r="I1736" s="222"/>
      <c r="J1736" s="223">
        <f>ROUND(I1736*H1736,2)</f>
        <v>0</v>
      </c>
      <c r="K1736" s="219" t="s">
        <v>30</v>
      </c>
      <c r="L1736" s="72"/>
      <c r="M1736" s="224" t="s">
        <v>30</v>
      </c>
      <c r="N1736" s="225" t="s">
        <v>45</v>
      </c>
      <c r="O1736" s="47"/>
      <c r="P1736" s="226">
        <f>O1736*H1736</f>
        <v>0</v>
      </c>
      <c r="Q1736" s="226">
        <v>0</v>
      </c>
      <c r="R1736" s="226">
        <f>Q1736*H1736</f>
        <v>0</v>
      </c>
      <c r="S1736" s="226">
        <v>0</v>
      </c>
      <c r="T1736" s="227">
        <f>S1736*H1736</f>
        <v>0</v>
      </c>
      <c r="AR1736" s="24" t="s">
        <v>150</v>
      </c>
      <c r="AT1736" s="24" t="s">
        <v>145</v>
      </c>
      <c r="AU1736" s="24" t="s">
        <v>84</v>
      </c>
      <c r="AY1736" s="24" t="s">
        <v>143</v>
      </c>
      <c r="BE1736" s="228">
        <f>IF(N1736="základní",J1736,0)</f>
        <v>0</v>
      </c>
      <c r="BF1736" s="228">
        <f>IF(N1736="snížená",J1736,0)</f>
        <v>0</v>
      </c>
      <c r="BG1736" s="228">
        <f>IF(N1736="zákl. přenesená",J1736,0)</f>
        <v>0</v>
      </c>
      <c r="BH1736" s="228">
        <f>IF(N1736="sníž. přenesená",J1736,0)</f>
        <v>0</v>
      </c>
      <c r="BI1736" s="228">
        <f>IF(N1736="nulová",J1736,0)</f>
        <v>0</v>
      </c>
      <c r="BJ1736" s="24" t="s">
        <v>82</v>
      </c>
      <c r="BK1736" s="228">
        <f>ROUND(I1736*H1736,2)</f>
        <v>0</v>
      </c>
      <c r="BL1736" s="24" t="s">
        <v>150</v>
      </c>
      <c r="BM1736" s="24" t="s">
        <v>2211</v>
      </c>
    </row>
    <row r="1737" s="11" customFormat="1">
      <c r="B1737" s="229"/>
      <c r="C1737" s="230"/>
      <c r="D1737" s="231" t="s">
        <v>152</v>
      </c>
      <c r="E1737" s="232" t="s">
        <v>30</v>
      </c>
      <c r="F1737" s="233" t="s">
        <v>2212</v>
      </c>
      <c r="G1737" s="230"/>
      <c r="H1737" s="232" t="s">
        <v>30</v>
      </c>
      <c r="I1737" s="234"/>
      <c r="J1737" s="230"/>
      <c r="K1737" s="230"/>
      <c r="L1737" s="235"/>
      <c r="M1737" s="236"/>
      <c r="N1737" s="237"/>
      <c r="O1737" s="237"/>
      <c r="P1737" s="237"/>
      <c r="Q1737" s="237"/>
      <c r="R1737" s="237"/>
      <c r="S1737" s="237"/>
      <c r="T1737" s="238"/>
      <c r="AT1737" s="239" t="s">
        <v>152</v>
      </c>
      <c r="AU1737" s="239" t="s">
        <v>84</v>
      </c>
      <c r="AV1737" s="11" t="s">
        <v>82</v>
      </c>
      <c r="AW1737" s="11" t="s">
        <v>37</v>
      </c>
      <c r="AX1737" s="11" t="s">
        <v>74</v>
      </c>
      <c r="AY1737" s="239" t="s">
        <v>143</v>
      </c>
    </row>
    <row r="1738" s="12" customFormat="1">
      <c r="B1738" s="240"/>
      <c r="C1738" s="241"/>
      <c r="D1738" s="231" t="s">
        <v>152</v>
      </c>
      <c r="E1738" s="242" t="s">
        <v>30</v>
      </c>
      <c r="F1738" s="243" t="s">
        <v>194</v>
      </c>
      <c r="G1738" s="241"/>
      <c r="H1738" s="244">
        <v>7</v>
      </c>
      <c r="I1738" s="245"/>
      <c r="J1738" s="241"/>
      <c r="K1738" s="241"/>
      <c r="L1738" s="246"/>
      <c r="M1738" s="247"/>
      <c r="N1738" s="248"/>
      <c r="O1738" s="248"/>
      <c r="P1738" s="248"/>
      <c r="Q1738" s="248"/>
      <c r="R1738" s="248"/>
      <c r="S1738" s="248"/>
      <c r="T1738" s="249"/>
      <c r="AT1738" s="250" t="s">
        <v>152</v>
      </c>
      <c r="AU1738" s="250" t="s">
        <v>84</v>
      </c>
      <c r="AV1738" s="12" t="s">
        <v>84</v>
      </c>
      <c r="AW1738" s="12" t="s">
        <v>37</v>
      </c>
      <c r="AX1738" s="12" t="s">
        <v>82</v>
      </c>
      <c r="AY1738" s="250" t="s">
        <v>143</v>
      </c>
    </row>
    <row r="1739" s="1" customFormat="1" ht="38.25" customHeight="1">
      <c r="B1739" s="46"/>
      <c r="C1739" s="217" t="s">
        <v>2213</v>
      </c>
      <c r="D1739" s="217" t="s">
        <v>145</v>
      </c>
      <c r="E1739" s="218" t="s">
        <v>2214</v>
      </c>
      <c r="F1739" s="219" t="s">
        <v>2215</v>
      </c>
      <c r="G1739" s="220" t="s">
        <v>321</v>
      </c>
      <c r="H1739" s="221">
        <v>15</v>
      </c>
      <c r="I1739" s="222"/>
      <c r="J1739" s="223">
        <f>ROUND(I1739*H1739,2)</f>
        <v>0</v>
      </c>
      <c r="K1739" s="219" t="s">
        <v>30</v>
      </c>
      <c r="L1739" s="72"/>
      <c r="M1739" s="224" t="s">
        <v>30</v>
      </c>
      <c r="N1739" s="225" t="s">
        <v>45</v>
      </c>
      <c r="O1739" s="47"/>
      <c r="P1739" s="226">
        <f>O1739*H1739</f>
        <v>0</v>
      </c>
      <c r="Q1739" s="226">
        <v>0</v>
      </c>
      <c r="R1739" s="226">
        <f>Q1739*H1739</f>
        <v>0</v>
      </c>
      <c r="S1739" s="226">
        <v>0</v>
      </c>
      <c r="T1739" s="227">
        <f>S1739*H1739</f>
        <v>0</v>
      </c>
      <c r="AR1739" s="24" t="s">
        <v>150</v>
      </c>
      <c r="AT1739" s="24" t="s">
        <v>145</v>
      </c>
      <c r="AU1739" s="24" t="s">
        <v>84</v>
      </c>
      <c r="AY1739" s="24" t="s">
        <v>143</v>
      </c>
      <c r="BE1739" s="228">
        <f>IF(N1739="základní",J1739,0)</f>
        <v>0</v>
      </c>
      <c r="BF1739" s="228">
        <f>IF(N1739="snížená",J1739,0)</f>
        <v>0</v>
      </c>
      <c r="BG1739" s="228">
        <f>IF(N1739="zákl. přenesená",J1739,0)</f>
        <v>0</v>
      </c>
      <c r="BH1739" s="228">
        <f>IF(N1739="sníž. přenesená",J1739,0)</f>
        <v>0</v>
      </c>
      <c r="BI1739" s="228">
        <f>IF(N1739="nulová",J1739,0)</f>
        <v>0</v>
      </c>
      <c r="BJ1739" s="24" t="s">
        <v>82</v>
      </c>
      <c r="BK1739" s="228">
        <f>ROUND(I1739*H1739,2)</f>
        <v>0</v>
      </c>
      <c r="BL1739" s="24" t="s">
        <v>150</v>
      </c>
      <c r="BM1739" s="24" t="s">
        <v>2216</v>
      </c>
    </row>
    <row r="1740" s="11" customFormat="1">
      <c r="B1740" s="229"/>
      <c r="C1740" s="230"/>
      <c r="D1740" s="231" t="s">
        <v>152</v>
      </c>
      <c r="E1740" s="232" t="s">
        <v>30</v>
      </c>
      <c r="F1740" s="233" t="s">
        <v>2217</v>
      </c>
      <c r="G1740" s="230"/>
      <c r="H1740" s="232" t="s">
        <v>30</v>
      </c>
      <c r="I1740" s="234"/>
      <c r="J1740" s="230"/>
      <c r="K1740" s="230"/>
      <c r="L1740" s="235"/>
      <c r="M1740" s="236"/>
      <c r="N1740" s="237"/>
      <c r="O1740" s="237"/>
      <c r="P1740" s="237"/>
      <c r="Q1740" s="237"/>
      <c r="R1740" s="237"/>
      <c r="S1740" s="237"/>
      <c r="T1740" s="238"/>
      <c r="AT1740" s="239" t="s">
        <v>152</v>
      </c>
      <c r="AU1740" s="239" t="s">
        <v>84</v>
      </c>
      <c r="AV1740" s="11" t="s">
        <v>82</v>
      </c>
      <c r="AW1740" s="11" t="s">
        <v>37</v>
      </c>
      <c r="AX1740" s="11" t="s">
        <v>74</v>
      </c>
      <c r="AY1740" s="239" t="s">
        <v>143</v>
      </c>
    </row>
    <row r="1741" s="12" customFormat="1">
      <c r="B1741" s="240"/>
      <c r="C1741" s="241"/>
      <c r="D1741" s="231" t="s">
        <v>152</v>
      </c>
      <c r="E1741" s="242" t="s">
        <v>30</v>
      </c>
      <c r="F1741" s="243" t="s">
        <v>10</v>
      </c>
      <c r="G1741" s="241"/>
      <c r="H1741" s="244">
        <v>15</v>
      </c>
      <c r="I1741" s="245"/>
      <c r="J1741" s="241"/>
      <c r="K1741" s="241"/>
      <c r="L1741" s="246"/>
      <c r="M1741" s="247"/>
      <c r="N1741" s="248"/>
      <c r="O1741" s="248"/>
      <c r="P1741" s="248"/>
      <c r="Q1741" s="248"/>
      <c r="R1741" s="248"/>
      <c r="S1741" s="248"/>
      <c r="T1741" s="249"/>
      <c r="AT1741" s="250" t="s">
        <v>152</v>
      </c>
      <c r="AU1741" s="250" t="s">
        <v>84</v>
      </c>
      <c r="AV1741" s="12" t="s">
        <v>84</v>
      </c>
      <c r="AW1741" s="12" t="s">
        <v>37</v>
      </c>
      <c r="AX1741" s="12" t="s">
        <v>82</v>
      </c>
      <c r="AY1741" s="250" t="s">
        <v>143</v>
      </c>
    </row>
    <row r="1742" s="1" customFormat="1" ht="38.25" customHeight="1">
      <c r="B1742" s="46"/>
      <c r="C1742" s="217" t="s">
        <v>2218</v>
      </c>
      <c r="D1742" s="217" t="s">
        <v>145</v>
      </c>
      <c r="E1742" s="218" t="s">
        <v>2219</v>
      </c>
      <c r="F1742" s="219" t="s">
        <v>2220</v>
      </c>
      <c r="G1742" s="220" t="s">
        <v>198</v>
      </c>
      <c r="H1742" s="221">
        <v>0.89200000000000002</v>
      </c>
      <c r="I1742" s="222"/>
      <c r="J1742" s="223">
        <f>ROUND(I1742*H1742,2)</f>
        <v>0</v>
      </c>
      <c r="K1742" s="219" t="s">
        <v>149</v>
      </c>
      <c r="L1742" s="72"/>
      <c r="M1742" s="224" t="s">
        <v>30</v>
      </c>
      <c r="N1742" s="225" t="s">
        <v>45</v>
      </c>
      <c r="O1742" s="47"/>
      <c r="P1742" s="226">
        <f>O1742*H1742</f>
        <v>0</v>
      </c>
      <c r="Q1742" s="226">
        <v>0</v>
      </c>
      <c r="R1742" s="226">
        <f>Q1742*H1742</f>
        <v>0</v>
      </c>
      <c r="S1742" s="226">
        <v>0</v>
      </c>
      <c r="T1742" s="227">
        <f>S1742*H1742</f>
        <v>0</v>
      </c>
      <c r="AR1742" s="24" t="s">
        <v>150</v>
      </c>
      <c r="AT1742" s="24" t="s">
        <v>145</v>
      </c>
      <c r="AU1742" s="24" t="s">
        <v>84</v>
      </c>
      <c r="AY1742" s="24" t="s">
        <v>143</v>
      </c>
      <c r="BE1742" s="228">
        <f>IF(N1742="základní",J1742,0)</f>
        <v>0</v>
      </c>
      <c r="BF1742" s="228">
        <f>IF(N1742="snížená",J1742,0)</f>
        <v>0</v>
      </c>
      <c r="BG1742" s="228">
        <f>IF(N1742="zákl. přenesená",J1742,0)</f>
        <v>0</v>
      </c>
      <c r="BH1742" s="228">
        <f>IF(N1742="sníž. přenesená",J1742,0)</f>
        <v>0</v>
      </c>
      <c r="BI1742" s="228">
        <f>IF(N1742="nulová",J1742,0)</f>
        <v>0</v>
      </c>
      <c r="BJ1742" s="24" t="s">
        <v>82</v>
      </c>
      <c r="BK1742" s="228">
        <f>ROUND(I1742*H1742,2)</f>
        <v>0</v>
      </c>
      <c r="BL1742" s="24" t="s">
        <v>150</v>
      </c>
      <c r="BM1742" s="24" t="s">
        <v>2221</v>
      </c>
    </row>
    <row r="1743" s="10" customFormat="1" ht="29.88" customHeight="1">
      <c r="B1743" s="201"/>
      <c r="C1743" s="202"/>
      <c r="D1743" s="203" t="s">
        <v>73</v>
      </c>
      <c r="E1743" s="215" t="s">
        <v>2222</v>
      </c>
      <c r="F1743" s="215" t="s">
        <v>2223</v>
      </c>
      <c r="G1743" s="202"/>
      <c r="H1743" s="202"/>
      <c r="I1743" s="205"/>
      <c r="J1743" s="216">
        <f>BK1743</f>
        <v>0</v>
      </c>
      <c r="K1743" s="202"/>
      <c r="L1743" s="207"/>
      <c r="M1743" s="208"/>
      <c r="N1743" s="209"/>
      <c r="O1743" s="209"/>
      <c r="P1743" s="210">
        <f>SUM(P1744:P1753)</f>
        <v>0</v>
      </c>
      <c r="Q1743" s="209"/>
      <c r="R1743" s="210">
        <f>SUM(R1744:R1753)</f>
        <v>7.0010000000000021</v>
      </c>
      <c r="S1743" s="209"/>
      <c r="T1743" s="211">
        <f>SUM(T1744:T1753)</f>
        <v>0</v>
      </c>
      <c r="AR1743" s="212" t="s">
        <v>84</v>
      </c>
      <c r="AT1743" s="213" t="s">
        <v>73</v>
      </c>
      <c r="AU1743" s="213" t="s">
        <v>82</v>
      </c>
      <c r="AY1743" s="212" t="s">
        <v>143</v>
      </c>
      <c r="BK1743" s="214">
        <f>SUM(BK1744:BK1753)</f>
        <v>0</v>
      </c>
    </row>
    <row r="1744" s="1" customFormat="1" ht="38.25" customHeight="1">
      <c r="B1744" s="46"/>
      <c r="C1744" s="217" t="s">
        <v>2224</v>
      </c>
      <c r="D1744" s="217" t="s">
        <v>145</v>
      </c>
      <c r="E1744" s="218" t="s">
        <v>2225</v>
      </c>
      <c r="F1744" s="219" t="s">
        <v>2226</v>
      </c>
      <c r="G1744" s="220" t="s">
        <v>321</v>
      </c>
      <c r="H1744" s="221">
        <v>1</v>
      </c>
      <c r="I1744" s="222"/>
      <c r="J1744" s="223">
        <f>ROUND(I1744*H1744,2)</f>
        <v>0</v>
      </c>
      <c r="K1744" s="219" t="s">
        <v>30</v>
      </c>
      <c r="L1744" s="72"/>
      <c r="M1744" s="224" t="s">
        <v>30</v>
      </c>
      <c r="N1744" s="225" t="s">
        <v>45</v>
      </c>
      <c r="O1744" s="47"/>
      <c r="P1744" s="226">
        <f>O1744*H1744</f>
        <v>0</v>
      </c>
      <c r="Q1744" s="226">
        <v>0.010999999999999999</v>
      </c>
      <c r="R1744" s="226">
        <f>Q1744*H1744</f>
        <v>0.010999999999999999</v>
      </c>
      <c r="S1744" s="226">
        <v>0</v>
      </c>
      <c r="T1744" s="227">
        <f>S1744*H1744</f>
        <v>0</v>
      </c>
      <c r="AR1744" s="24" t="s">
        <v>251</v>
      </c>
      <c r="AT1744" s="24" t="s">
        <v>145</v>
      </c>
      <c r="AU1744" s="24" t="s">
        <v>84</v>
      </c>
      <c r="AY1744" s="24" t="s">
        <v>143</v>
      </c>
      <c r="BE1744" s="228">
        <f>IF(N1744="základní",J1744,0)</f>
        <v>0</v>
      </c>
      <c r="BF1744" s="228">
        <f>IF(N1744="snížená",J1744,0)</f>
        <v>0</v>
      </c>
      <c r="BG1744" s="228">
        <f>IF(N1744="zákl. přenesená",J1744,0)</f>
        <v>0</v>
      </c>
      <c r="BH1744" s="228">
        <f>IF(N1744="sníž. přenesená",J1744,0)</f>
        <v>0</v>
      </c>
      <c r="BI1744" s="228">
        <f>IF(N1744="nulová",J1744,0)</f>
        <v>0</v>
      </c>
      <c r="BJ1744" s="24" t="s">
        <v>82</v>
      </c>
      <c r="BK1744" s="228">
        <f>ROUND(I1744*H1744,2)</f>
        <v>0</v>
      </c>
      <c r="BL1744" s="24" t="s">
        <v>251</v>
      </c>
      <c r="BM1744" s="24" t="s">
        <v>2227</v>
      </c>
    </row>
    <row r="1745" s="1" customFormat="1" ht="38.25" customHeight="1">
      <c r="B1745" s="46"/>
      <c r="C1745" s="217" t="s">
        <v>2228</v>
      </c>
      <c r="D1745" s="217" t="s">
        <v>145</v>
      </c>
      <c r="E1745" s="218" t="s">
        <v>2229</v>
      </c>
      <c r="F1745" s="219" t="s">
        <v>2230</v>
      </c>
      <c r="G1745" s="220" t="s">
        <v>321</v>
      </c>
      <c r="H1745" s="221">
        <v>14</v>
      </c>
      <c r="I1745" s="222"/>
      <c r="J1745" s="223">
        <f>ROUND(I1745*H1745,2)</f>
        <v>0</v>
      </c>
      <c r="K1745" s="219" t="s">
        <v>30</v>
      </c>
      <c r="L1745" s="72"/>
      <c r="M1745" s="224" t="s">
        <v>30</v>
      </c>
      <c r="N1745" s="225" t="s">
        <v>45</v>
      </c>
      <c r="O1745" s="47"/>
      <c r="P1745" s="226">
        <f>O1745*H1745</f>
        <v>0</v>
      </c>
      <c r="Q1745" s="226">
        <v>0.28000000000000003</v>
      </c>
      <c r="R1745" s="226">
        <f>Q1745*H1745</f>
        <v>3.9200000000000004</v>
      </c>
      <c r="S1745" s="226">
        <v>0</v>
      </c>
      <c r="T1745" s="227">
        <f>S1745*H1745</f>
        <v>0</v>
      </c>
      <c r="AR1745" s="24" t="s">
        <v>251</v>
      </c>
      <c r="AT1745" s="24" t="s">
        <v>145</v>
      </c>
      <c r="AU1745" s="24" t="s">
        <v>84</v>
      </c>
      <c r="AY1745" s="24" t="s">
        <v>143</v>
      </c>
      <c r="BE1745" s="228">
        <f>IF(N1745="základní",J1745,0)</f>
        <v>0</v>
      </c>
      <c r="BF1745" s="228">
        <f>IF(N1745="snížená",J1745,0)</f>
        <v>0</v>
      </c>
      <c r="BG1745" s="228">
        <f>IF(N1745="zákl. přenesená",J1745,0)</f>
        <v>0</v>
      </c>
      <c r="BH1745" s="228">
        <f>IF(N1745="sníž. přenesená",J1745,0)</f>
        <v>0</v>
      </c>
      <c r="BI1745" s="228">
        <f>IF(N1745="nulová",J1745,0)</f>
        <v>0</v>
      </c>
      <c r="BJ1745" s="24" t="s">
        <v>82</v>
      </c>
      <c r="BK1745" s="228">
        <f>ROUND(I1745*H1745,2)</f>
        <v>0</v>
      </c>
      <c r="BL1745" s="24" t="s">
        <v>251</v>
      </c>
      <c r="BM1745" s="24" t="s">
        <v>2231</v>
      </c>
    </row>
    <row r="1746" s="1" customFormat="1" ht="38.25" customHeight="1">
      <c r="B1746" s="46"/>
      <c r="C1746" s="217" t="s">
        <v>2232</v>
      </c>
      <c r="D1746" s="217" t="s">
        <v>145</v>
      </c>
      <c r="E1746" s="218" t="s">
        <v>2233</v>
      </c>
      <c r="F1746" s="219" t="s">
        <v>2234</v>
      </c>
      <c r="G1746" s="220" t="s">
        <v>321</v>
      </c>
      <c r="H1746" s="221">
        <v>14</v>
      </c>
      <c r="I1746" s="222"/>
      <c r="J1746" s="223">
        <f>ROUND(I1746*H1746,2)</f>
        <v>0</v>
      </c>
      <c r="K1746" s="219" t="s">
        <v>30</v>
      </c>
      <c r="L1746" s="72"/>
      <c r="M1746" s="224" t="s">
        <v>30</v>
      </c>
      <c r="N1746" s="225" t="s">
        <v>45</v>
      </c>
      <c r="O1746" s="47"/>
      <c r="P1746" s="226">
        <f>O1746*H1746</f>
        <v>0</v>
      </c>
      <c r="Q1746" s="226">
        <v>0.059999999999999998</v>
      </c>
      <c r="R1746" s="226">
        <f>Q1746*H1746</f>
        <v>0.83999999999999997</v>
      </c>
      <c r="S1746" s="226">
        <v>0</v>
      </c>
      <c r="T1746" s="227">
        <f>S1746*H1746</f>
        <v>0</v>
      </c>
      <c r="AR1746" s="24" t="s">
        <v>251</v>
      </c>
      <c r="AT1746" s="24" t="s">
        <v>145</v>
      </c>
      <c r="AU1746" s="24" t="s">
        <v>84</v>
      </c>
      <c r="AY1746" s="24" t="s">
        <v>143</v>
      </c>
      <c r="BE1746" s="228">
        <f>IF(N1746="základní",J1746,0)</f>
        <v>0</v>
      </c>
      <c r="BF1746" s="228">
        <f>IF(N1746="snížená",J1746,0)</f>
        <v>0</v>
      </c>
      <c r="BG1746" s="228">
        <f>IF(N1746="zákl. přenesená",J1746,0)</f>
        <v>0</v>
      </c>
      <c r="BH1746" s="228">
        <f>IF(N1746="sníž. přenesená",J1746,0)</f>
        <v>0</v>
      </c>
      <c r="BI1746" s="228">
        <f>IF(N1746="nulová",J1746,0)</f>
        <v>0</v>
      </c>
      <c r="BJ1746" s="24" t="s">
        <v>82</v>
      </c>
      <c r="BK1746" s="228">
        <f>ROUND(I1746*H1746,2)</f>
        <v>0</v>
      </c>
      <c r="BL1746" s="24" t="s">
        <v>251</v>
      </c>
      <c r="BM1746" s="24" t="s">
        <v>2235</v>
      </c>
    </row>
    <row r="1747" s="1" customFormat="1" ht="38.25" customHeight="1">
      <c r="B1747" s="46"/>
      <c r="C1747" s="217" t="s">
        <v>2236</v>
      </c>
      <c r="D1747" s="217" t="s">
        <v>145</v>
      </c>
      <c r="E1747" s="218" t="s">
        <v>2237</v>
      </c>
      <c r="F1747" s="219" t="s">
        <v>2238</v>
      </c>
      <c r="G1747" s="220" t="s">
        <v>321</v>
      </c>
      <c r="H1747" s="221">
        <v>8</v>
      </c>
      <c r="I1747" s="222"/>
      <c r="J1747" s="223">
        <f>ROUND(I1747*H1747,2)</f>
        <v>0</v>
      </c>
      <c r="K1747" s="219" t="s">
        <v>30</v>
      </c>
      <c r="L1747" s="72"/>
      <c r="M1747" s="224" t="s">
        <v>30</v>
      </c>
      <c r="N1747" s="225" t="s">
        <v>45</v>
      </c>
      <c r="O1747" s="47"/>
      <c r="P1747" s="226">
        <f>O1747*H1747</f>
        <v>0</v>
      </c>
      <c r="Q1747" s="226">
        <v>0.185</v>
      </c>
      <c r="R1747" s="226">
        <f>Q1747*H1747</f>
        <v>1.48</v>
      </c>
      <c r="S1747" s="226">
        <v>0</v>
      </c>
      <c r="T1747" s="227">
        <f>S1747*H1747</f>
        <v>0</v>
      </c>
      <c r="AR1747" s="24" t="s">
        <v>251</v>
      </c>
      <c r="AT1747" s="24" t="s">
        <v>145</v>
      </c>
      <c r="AU1747" s="24" t="s">
        <v>84</v>
      </c>
      <c r="AY1747" s="24" t="s">
        <v>143</v>
      </c>
      <c r="BE1747" s="228">
        <f>IF(N1747="základní",J1747,0)</f>
        <v>0</v>
      </c>
      <c r="BF1747" s="228">
        <f>IF(N1747="snížená",J1747,0)</f>
        <v>0</v>
      </c>
      <c r="BG1747" s="228">
        <f>IF(N1747="zákl. přenesená",J1747,0)</f>
        <v>0</v>
      </c>
      <c r="BH1747" s="228">
        <f>IF(N1747="sníž. přenesená",J1747,0)</f>
        <v>0</v>
      </c>
      <c r="BI1747" s="228">
        <f>IF(N1747="nulová",J1747,0)</f>
        <v>0</v>
      </c>
      <c r="BJ1747" s="24" t="s">
        <v>82</v>
      </c>
      <c r="BK1747" s="228">
        <f>ROUND(I1747*H1747,2)</f>
        <v>0</v>
      </c>
      <c r="BL1747" s="24" t="s">
        <v>251</v>
      </c>
      <c r="BM1747" s="24" t="s">
        <v>2239</v>
      </c>
    </row>
    <row r="1748" s="1" customFormat="1" ht="38.25" customHeight="1">
      <c r="B1748" s="46"/>
      <c r="C1748" s="217" t="s">
        <v>2240</v>
      </c>
      <c r="D1748" s="217" t="s">
        <v>145</v>
      </c>
      <c r="E1748" s="218" t="s">
        <v>2241</v>
      </c>
      <c r="F1748" s="219" t="s">
        <v>2242</v>
      </c>
      <c r="G1748" s="220" t="s">
        <v>321</v>
      </c>
      <c r="H1748" s="221">
        <v>2</v>
      </c>
      <c r="I1748" s="222"/>
      <c r="J1748" s="223">
        <f>ROUND(I1748*H1748,2)</f>
        <v>0</v>
      </c>
      <c r="K1748" s="219" t="s">
        <v>30</v>
      </c>
      <c r="L1748" s="72"/>
      <c r="M1748" s="224" t="s">
        <v>30</v>
      </c>
      <c r="N1748" s="225" t="s">
        <v>45</v>
      </c>
      <c r="O1748" s="47"/>
      <c r="P1748" s="226">
        <f>O1748*H1748</f>
        <v>0</v>
      </c>
      <c r="Q1748" s="226">
        <v>0.059999999999999998</v>
      </c>
      <c r="R1748" s="226">
        <f>Q1748*H1748</f>
        <v>0.12</v>
      </c>
      <c r="S1748" s="226">
        <v>0</v>
      </c>
      <c r="T1748" s="227">
        <f>S1748*H1748</f>
        <v>0</v>
      </c>
      <c r="AR1748" s="24" t="s">
        <v>251</v>
      </c>
      <c r="AT1748" s="24" t="s">
        <v>145</v>
      </c>
      <c r="AU1748" s="24" t="s">
        <v>84</v>
      </c>
      <c r="AY1748" s="24" t="s">
        <v>143</v>
      </c>
      <c r="BE1748" s="228">
        <f>IF(N1748="základní",J1748,0)</f>
        <v>0</v>
      </c>
      <c r="BF1748" s="228">
        <f>IF(N1748="snížená",J1748,0)</f>
        <v>0</v>
      </c>
      <c r="BG1748" s="228">
        <f>IF(N1748="zákl. přenesená",J1748,0)</f>
        <v>0</v>
      </c>
      <c r="BH1748" s="228">
        <f>IF(N1748="sníž. přenesená",J1748,0)</f>
        <v>0</v>
      </c>
      <c r="BI1748" s="228">
        <f>IF(N1748="nulová",J1748,0)</f>
        <v>0</v>
      </c>
      <c r="BJ1748" s="24" t="s">
        <v>82</v>
      </c>
      <c r="BK1748" s="228">
        <f>ROUND(I1748*H1748,2)</f>
        <v>0</v>
      </c>
      <c r="BL1748" s="24" t="s">
        <v>251</v>
      </c>
      <c r="BM1748" s="24" t="s">
        <v>2243</v>
      </c>
    </row>
    <row r="1749" s="1" customFormat="1" ht="38.25" customHeight="1">
      <c r="B1749" s="46"/>
      <c r="C1749" s="217" t="s">
        <v>2244</v>
      </c>
      <c r="D1749" s="217" t="s">
        <v>145</v>
      </c>
      <c r="E1749" s="218" t="s">
        <v>2245</v>
      </c>
      <c r="F1749" s="219" t="s">
        <v>2246</v>
      </c>
      <c r="G1749" s="220" t="s">
        <v>321</v>
      </c>
      <c r="H1749" s="221">
        <v>6</v>
      </c>
      <c r="I1749" s="222"/>
      <c r="J1749" s="223">
        <f>ROUND(I1749*H1749,2)</f>
        <v>0</v>
      </c>
      <c r="K1749" s="219" t="s">
        <v>30</v>
      </c>
      <c r="L1749" s="72"/>
      <c r="M1749" s="224" t="s">
        <v>30</v>
      </c>
      <c r="N1749" s="225" t="s">
        <v>45</v>
      </c>
      <c r="O1749" s="47"/>
      <c r="P1749" s="226">
        <f>O1749*H1749</f>
        <v>0</v>
      </c>
      <c r="Q1749" s="226">
        <v>0.059999999999999998</v>
      </c>
      <c r="R1749" s="226">
        <f>Q1749*H1749</f>
        <v>0.35999999999999999</v>
      </c>
      <c r="S1749" s="226">
        <v>0</v>
      </c>
      <c r="T1749" s="227">
        <f>S1749*H1749</f>
        <v>0</v>
      </c>
      <c r="AR1749" s="24" t="s">
        <v>251</v>
      </c>
      <c r="AT1749" s="24" t="s">
        <v>145</v>
      </c>
      <c r="AU1749" s="24" t="s">
        <v>84</v>
      </c>
      <c r="AY1749" s="24" t="s">
        <v>143</v>
      </c>
      <c r="BE1749" s="228">
        <f>IF(N1749="základní",J1749,0)</f>
        <v>0</v>
      </c>
      <c r="BF1749" s="228">
        <f>IF(N1749="snížená",J1749,0)</f>
        <v>0</v>
      </c>
      <c r="BG1749" s="228">
        <f>IF(N1749="zákl. přenesená",J1749,0)</f>
        <v>0</v>
      </c>
      <c r="BH1749" s="228">
        <f>IF(N1749="sníž. přenesená",J1749,0)</f>
        <v>0</v>
      </c>
      <c r="BI1749" s="228">
        <f>IF(N1749="nulová",J1749,0)</f>
        <v>0</v>
      </c>
      <c r="BJ1749" s="24" t="s">
        <v>82</v>
      </c>
      <c r="BK1749" s="228">
        <f>ROUND(I1749*H1749,2)</f>
        <v>0</v>
      </c>
      <c r="BL1749" s="24" t="s">
        <v>251</v>
      </c>
      <c r="BM1749" s="24" t="s">
        <v>2247</v>
      </c>
    </row>
    <row r="1750" s="1" customFormat="1" ht="51" customHeight="1">
      <c r="B1750" s="46"/>
      <c r="C1750" s="217" t="s">
        <v>2248</v>
      </c>
      <c r="D1750" s="217" t="s">
        <v>145</v>
      </c>
      <c r="E1750" s="218" t="s">
        <v>2249</v>
      </c>
      <c r="F1750" s="219" t="s">
        <v>2250</v>
      </c>
      <c r="G1750" s="220" t="s">
        <v>321</v>
      </c>
      <c r="H1750" s="221">
        <v>1</v>
      </c>
      <c r="I1750" s="222"/>
      <c r="J1750" s="223">
        <f>ROUND(I1750*H1750,2)</f>
        <v>0</v>
      </c>
      <c r="K1750" s="219" t="s">
        <v>30</v>
      </c>
      <c r="L1750" s="72"/>
      <c r="M1750" s="224" t="s">
        <v>30</v>
      </c>
      <c r="N1750" s="225" t="s">
        <v>45</v>
      </c>
      <c r="O1750" s="47"/>
      <c r="P1750" s="226">
        <f>O1750*H1750</f>
        <v>0</v>
      </c>
      <c r="Q1750" s="226">
        <v>0.12</v>
      </c>
      <c r="R1750" s="226">
        <f>Q1750*H1750</f>
        <v>0.12</v>
      </c>
      <c r="S1750" s="226">
        <v>0</v>
      </c>
      <c r="T1750" s="227">
        <f>S1750*H1750</f>
        <v>0</v>
      </c>
      <c r="AR1750" s="24" t="s">
        <v>251</v>
      </c>
      <c r="AT1750" s="24" t="s">
        <v>145</v>
      </c>
      <c r="AU1750" s="24" t="s">
        <v>84</v>
      </c>
      <c r="AY1750" s="24" t="s">
        <v>143</v>
      </c>
      <c r="BE1750" s="228">
        <f>IF(N1750="základní",J1750,0)</f>
        <v>0</v>
      </c>
      <c r="BF1750" s="228">
        <f>IF(N1750="snížená",J1750,0)</f>
        <v>0</v>
      </c>
      <c r="BG1750" s="228">
        <f>IF(N1750="zákl. přenesená",J1750,0)</f>
        <v>0</v>
      </c>
      <c r="BH1750" s="228">
        <f>IF(N1750="sníž. přenesená",J1750,0)</f>
        <v>0</v>
      </c>
      <c r="BI1750" s="228">
        <f>IF(N1750="nulová",J1750,0)</f>
        <v>0</v>
      </c>
      <c r="BJ1750" s="24" t="s">
        <v>82</v>
      </c>
      <c r="BK1750" s="228">
        <f>ROUND(I1750*H1750,2)</f>
        <v>0</v>
      </c>
      <c r="BL1750" s="24" t="s">
        <v>251</v>
      </c>
      <c r="BM1750" s="24" t="s">
        <v>2251</v>
      </c>
    </row>
    <row r="1751" s="1" customFormat="1" ht="38.25" customHeight="1">
      <c r="B1751" s="46"/>
      <c r="C1751" s="217" t="s">
        <v>2252</v>
      </c>
      <c r="D1751" s="217" t="s">
        <v>145</v>
      </c>
      <c r="E1751" s="218" t="s">
        <v>2253</v>
      </c>
      <c r="F1751" s="219" t="s">
        <v>2254</v>
      </c>
      <c r="G1751" s="220" t="s">
        <v>321</v>
      </c>
      <c r="H1751" s="221">
        <v>2</v>
      </c>
      <c r="I1751" s="222"/>
      <c r="J1751" s="223">
        <f>ROUND(I1751*H1751,2)</f>
        <v>0</v>
      </c>
      <c r="K1751" s="219" t="s">
        <v>30</v>
      </c>
      <c r="L1751" s="72"/>
      <c r="M1751" s="224" t="s">
        <v>30</v>
      </c>
      <c r="N1751" s="225" t="s">
        <v>45</v>
      </c>
      <c r="O1751" s="47"/>
      <c r="P1751" s="226">
        <f>O1751*H1751</f>
        <v>0</v>
      </c>
      <c r="Q1751" s="226">
        <v>0.059999999999999998</v>
      </c>
      <c r="R1751" s="226">
        <f>Q1751*H1751</f>
        <v>0.12</v>
      </c>
      <c r="S1751" s="226">
        <v>0</v>
      </c>
      <c r="T1751" s="227">
        <f>S1751*H1751</f>
        <v>0</v>
      </c>
      <c r="AR1751" s="24" t="s">
        <v>251</v>
      </c>
      <c r="AT1751" s="24" t="s">
        <v>145</v>
      </c>
      <c r="AU1751" s="24" t="s">
        <v>84</v>
      </c>
      <c r="AY1751" s="24" t="s">
        <v>143</v>
      </c>
      <c r="BE1751" s="228">
        <f>IF(N1751="základní",J1751,0)</f>
        <v>0</v>
      </c>
      <c r="BF1751" s="228">
        <f>IF(N1751="snížená",J1751,0)</f>
        <v>0</v>
      </c>
      <c r="BG1751" s="228">
        <f>IF(N1751="zákl. přenesená",J1751,0)</f>
        <v>0</v>
      </c>
      <c r="BH1751" s="228">
        <f>IF(N1751="sníž. přenesená",J1751,0)</f>
        <v>0</v>
      </c>
      <c r="BI1751" s="228">
        <f>IF(N1751="nulová",J1751,0)</f>
        <v>0</v>
      </c>
      <c r="BJ1751" s="24" t="s">
        <v>82</v>
      </c>
      <c r="BK1751" s="228">
        <f>ROUND(I1751*H1751,2)</f>
        <v>0</v>
      </c>
      <c r="BL1751" s="24" t="s">
        <v>251</v>
      </c>
      <c r="BM1751" s="24" t="s">
        <v>2255</v>
      </c>
    </row>
    <row r="1752" s="1" customFormat="1" ht="38.25" customHeight="1">
      <c r="B1752" s="46"/>
      <c r="C1752" s="217" t="s">
        <v>2256</v>
      </c>
      <c r="D1752" s="217" t="s">
        <v>145</v>
      </c>
      <c r="E1752" s="218" t="s">
        <v>2257</v>
      </c>
      <c r="F1752" s="219" t="s">
        <v>2258</v>
      </c>
      <c r="G1752" s="220" t="s">
        <v>321</v>
      </c>
      <c r="H1752" s="221">
        <v>1</v>
      </c>
      <c r="I1752" s="222"/>
      <c r="J1752" s="223">
        <f>ROUND(I1752*H1752,2)</f>
        <v>0</v>
      </c>
      <c r="K1752" s="219" t="s">
        <v>30</v>
      </c>
      <c r="L1752" s="72"/>
      <c r="M1752" s="224" t="s">
        <v>30</v>
      </c>
      <c r="N1752" s="225" t="s">
        <v>45</v>
      </c>
      <c r="O1752" s="47"/>
      <c r="P1752" s="226">
        <f>O1752*H1752</f>
        <v>0</v>
      </c>
      <c r="Q1752" s="226">
        <v>0.029999999999999999</v>
      </c>
      <c r="R1752" s="226">
        <f>Q1752*H1752</f>
        <v>0.029999999999999999</v>
      </c>
      <c r="S1752" s="226">
        <v>0</v>
      </c>
      <c r="T1752" s="227">
        <f>S1752*H1752</f>
        <v>0</v>
      </c>
      <c r="AR1752" s="24" t="s">
        <v>251</v>
      </c>
      <c r="AT1752" s="24" t="s">
        <v>145</v>
      </c>
      <c r="AU1752" s="24" t="s">
        <v>84</v>
      </c>
      <c r="AY1752" s="24" t="s">
        <v>143</v>
      </c>
      <c r="BE1752" s="228">
        <f>IF(N1752="základní",J1752,0)</f>
        <v>0</v>
      </c>
      <c r="BF1752" s="228">
        <f>IF(N1752="snížená",J1752,0)</f>
        <v>0</v>
      </c>
      <c r="BG1752" s="228">
        <f>IF(N1752="zákl. přenesená",J1752,0)</f>
        <v>0</v>
      </c>
      <c r="BH1752" s="228">
        <f>IF(N1752="sníž. přenesená",J1752,0)</f>
        <v>0</v>
      </c>
      <c r="BI1752" s="228">
        <f>IF(N1752="nulová",J1752,0)</f>
        <v>0</v>
      </c>
      <c r="BJ1752" s="24" t="s">
        <v>82</v>
      </c>
      <c r="BK1752" s="228">
        <f>ROUND(I1752*H1752,2)</f>
        <v>0</v>
      </c>
      <c r="BL1752" s="24" t="s">
        <v>251</v>
      </c>
      <c r="BM1752" s="24" t="s">
        <v>2259</v>
      </c>
    </row>
    <row r="1753" s="1" customFormat="1" ht="38.25" customHeight="1">
      <c r="B1753" s="46"/>
      <c r="C1753" s="217" t="s">
        <v>2260</v>
      </c>
      <c r="D1753" s="217" t="s">
        <v>145</v>
      </c>
      <c r="E1753" s="218" t="s">
        <v>2261</v>
      </c>
      <c r="F1753" s="219" t="s">
        <v>2262</v>
      </c>
      <c r="G1753" s="220" t="s">
        <v>198</v>
      </c>
      <c r="H1753" s="221">
        <v>7.0010000000000003</v>
      </c>
      <c r="I1753" s="222"/>
      <c r="J1753" s="223">
        <f>ROUND(I1753*H1753,2)</f>
        <v>0</v>
      </c>
      <c r="K1753" s="219" t="s">
        <v>149</v>
      </c>
      <c r="L1753" s="72"/>
      <c r="M1753" s="224" t="s">
        <v>30</v>
      </c>
      <c r="N1753" s="225" t="s">
        <v>45</v>
      </c>
      <c r="O1753" s="47"/>
      <c r="P1753" s="226">
        <f>O1753*H1753</f>
        <v>0</v>
      </c>
      <c r="Q1753" s="226">
        <v>0</v>
      </c>
      <c r="R1753" s="226">
        <f>Q1753*H1753</f>
        <v>0</v>
      </c>
      <c r="S1753" s="226">
        <v>0</v>
      </c>
      <c r="T1753" s="227">
        <f>S1753*H1753</f>
        <v>0</v>
      </c>
      <c r="AR1753" s="24" t="s">
        <v>251</v>
      </c>
      <c r="AT1753" s="24" t="s">
        <v>145</v>
      </c>
      <c r="AU1753" s="24" t="s">
        <v>84</v>
      </c>
      <c r="AY1753" s="24" t="s">
        <v>143</v>
      </c>
      <c r="BE1753" s="228">
        <f>IF(N1753="základní",J1753,0)</f>
        <v>0</v>
      </c>
      <c r="BF1753" s="228">
        <f>IF(N1753="snížená",J1753,0)</f>
        <v>0</v>
      </c>
      <c r="BG1753" s="228">
        <f>IF(N1753="zákl. přenesená",J1753,0)</f>
        <v>0</v>
      </c>
      <c r="BH1753" s="228">
        <f>IF(N1753="sníž. přenesená",J1753,0)</f>
        <v>0</v>
      </c>
      <c r="BI1753" s="228">
        <f>IF(N1753="nulová",J1753,0)</f>
        <v>0</v>
      </c>
      <c r="BJ1753" s="24" t="s">
        <v>82</v>
      </c>
      <c r="BK1753" s="228">
        <f>ROUND(I1753*H1753,2)</f>
        <v>0</v>
      </c>
      <c r="BL1753" s="24" t="s">
        <v>251</v>
      </c>
      <c r="BM1753" s="24" t="s">
        <v>2263</v>
      </c>
    </row>
    <row r="1754" s="10" customFormat="1" ht="29.88" customHeight="1">
      <c r="B1754" s="201"/>
      <c r="C1754" s="202"/>
      <c r="D1754" s="203" t="s">
        <v>73</v>
      </c>
      <c r="E1754" s="215" t="s">
        <v>2264</v>
      </c>
      <c r="F1754" s="215" t="s">
        <v>2265</v>
      </c>
      <c r="G1754" s="202"/>
      <c r="H1754" s="202"/>
      <c r="I1754" s="205"/>
      <c r="J1754" s="216">
        <f>BK1754</f>
        <v>0</v>
      </c>
      <c r="K1754" s="202"/>
      <c r="L1754" s="207"/>
      <c r="M1754" s="208"/>
      <c r="N1754" s="209"/>
      <c r="O1754" s="209"/>
      <c r="P1754" s="210">
        <f>SUM(P1755:P1807)</f>
        <v>0</v>
      </c>
      <c r="Q1754" s="209"/>
      <c r="R1754" s="210">
        <f>SUM(R1755:R1807)</f>
        <v>0.58831750000000005</v>
      </c>
      <c r="S1754" s="209"/>
      <c r="T1754" s="211">
        <f>SUM(T1755:T1807)</f>
        <v>0</v>
      </c>
      <c r="AR1754" s="212" t="s">
        <v>84</v>
      </c>
      <c r="AT1754" s="213" t="s">
        <v>73</v>
      </c>
      <c r="AU1754" s="213" t="s">
        <v>82</v>
      </c>
      <c r="AY1754" s="212" t="s">
        <v>143</v>
      </c>
      <c r="BK1754" s="214">
        <f>SUM(BK1755:BK1807)</f>
        <v>0</v>
      </c>
    </row>
    <row r="1755" s="1" customFormat="1" ht="25.5" customHeight="1">
      <c r="B1755" s="46"/>
      <c r="C1755" s="217" t="s">
        <v>2266</v>
      </c>
      <c r="D1755" s="217" t="s">
        <v>145</v>
      </c>
      <c r="E1755" s="218" t="s">
        <v>2267</v>
      </c>
      <c r="F1755" s="219" t="s">
        <v>2268</v>
      </c>
      <c r="G1755" s="220" t="s">
        <v>247</v>
      </c>
      <c r="H1755" s="221">
        <v>6.1500000000000004</v>
      </c>
      <c r="I1755" s="222"/>
      <c r="J1755" s="223">
        <f>ROUND(I1755*H1755,2)</f>
        <v>0</v>
      </c>
      <c r="K1755" s="219" t="s">
        <v>149</v>
      </c>
      <c r="L1755" s="72"/>
      <c r="M1755" s="224" t="s">
        <v>30</v>
      </c>
      <c r="N1755" s="225" t="s">
        <v>45</v>
      </c>
      <c r="O1755" s="47"/>
      <c r="P1755" s="226">
        <f>O1755*H1755</f>
        <v>0</v>
      </c>
      <c r="Q1755" s="226">
        <v>5.0000000000000002E-05</v>
      </c>
      <c r="R1755" s="226">
        <f>Q1755*H1755</f>
        <v>0.00030750000000000005</v>
      </c>
      <c r="S1755" s="226">
        <v>0</v>
      </c>
      <c r="T1755" s="227">
        <f>S1755*H1755</f>
        <v>0</v>
      </c>
      <c r="AR1755" s="24" t="s">
        <v>251</v>
      </c>
      <c r="AT1755" s="24" t="s">
        <v>145</v>
      </c>
      <c r="AU1755" s="24" t="s">
        <v>84</v>
      </c>
      <c r="AY1755" s="24" t="s">
        <v>143</v>
      </c>
      <c r="BE1755" s="228">
        <f>IF(N1755="základní",J1755,0)</f>
        <v>0</v>
      </c>
      <c r="BF1755" s="228">
        <f>IF(N1755="snížená",J1755,0)</f>
        <v>0</v>
      </c>
      <c r="BG1755" s="228">
        <f>IF(N1755="zákl. přenesená",J1755,0)</f>
        <v>0</v>
      </c>
      <c r="BH1755" s="228">
        <f>IF(N1755="sníž. přenesená",J1755,0)</f>
        <v>0</v>
      </c>
      <c r="BI1755" s="228">
        <f>IF(N1755="nulová",J1755,0)</f>
        <v>0</v>
      </c>
      <c r="BJ1755" s="24" t="s">
        <v>82</v>
      </c>
      <c r="BK1755" s="228">
        <f>ROUND(I1755*H1755,2)</f>
        <v>0</v>
      </c>
      <c r="BL1755" s="24" t="s">
        <v>251</v>
      </c>
      <c r="BM1755" s="24" t="s">
        <v>2269</v>
      </c>
    </row>
    <row r="1756" s="11" customFormat="1">
      <c r="B1756" s="229"/>
      <c r="C1756" s="230"/>
      <c r="D1756" s="231" t="s">
        <v>152</v>
      </c>
      <c r="E1756" s="232" t="s">
        <v>30</v>
      </c>
      <c r="F1756" s="233" t="s">
        <v>2270</v>
      </c>
      <c r="G1756" s="230"/>
      <c r="H1756" s="232" t="s">
        <v>30</v>
      </c>
      <c r="I1756" s="234"/>
      <c r="J1756" s="230"/>
      <c r="K1756" s="230"/>
      <c r="L1756" s="235"/>
      <c r="M1756" s="236"/>
      <c r="N1756" s="237"/>
      <c r="O1756" s="237"/>
      <c r="P1756" s="237"/>
      <c r="Q1756" s="237"/>
      <c r="R1756" s="237"/>
      <c r="S1756" s="237"/>
      <c r="T1756" s="238"/>
      <c r="AT1756" s="239" t="s">
        <v>152</v>
      </c>
      <c r="AU1756" s="239" t="s">
        <v>84</v>
      </c>
      <c r="AV1756" s="11" t="s">
        <v>82</v>
      </c>
      <c r="AW1756" s="11" t="s">
        <v>37</v>
      </c>
      <c r="AX1756" s="11" t="s">
        <v>74</v>
      </c>
      <c r="AY1756" s="239" t="s">
        <v>143</v>
      </c>
    </row>
    <row r="1757" s="12" customFormat="1">
      <c r="B1757" s="240"/>
      <c r="C1757" s="241"/>
      <c r="D1757" s="231" t="s">
        <v>152</v>
      </c>
      <c r="E1757" s="242" t="s">
        <v>30</v>
      </c>
      <c r="F1757" s="243" t="s">
        <v>2271</v>
      </c>
      <c r="G1757" s="241"/>
      <c r="H1757" s="244">
        <v>6.1500000000000004</v>
      </c>
      <c r="I1757" s="245"/>
      <c r="J1757" s="241"/>
      <c r="K1757" s="241"/>
      <c r="L1757" s="246"/>
      <c r="M1757" s="247"/>
      <c r="N1757" s="248"/>
      <c r="O1757" s="248"/>
      <c r="P1757" s="248"/>
      <c r="Q1757" s="248"/>
      <c r="R1757" s="248"/>
      <c r="S1757" s="248"/>
      <c r="T1757" s="249"/>
      <c r="AT1757" s="250" t="s">
        <v>152</v>
      </c>
      <c r="AU1757" s="250" t="s">
        <v>84</v>
      </c>
      <c r="AV1757" s="12" t="s">
        <v>84</v>
      </c>
      <c r="AW1757" s="12" t="s">
        <v>37</v>
      </c>
      <c r="AX1757" s="12" t="s">
        <v>82</v>
      </c>
      <c r="AY1757" s="250" t="s">
        <v>143</v>
      </c>
    </row>
    <row r="1758" s="1" customFormat="1" ht="25.5" customHeight="1">
      <c r="B1758" s="46"/>
      <c r="C1758" s="217" t="s">
        <v>2272</v>
      </c>
      <c r="D1758" s="217" t="s">
        <v>145</v>
      </c>
      <c r="E1758" s="218" t="s">
        <v>2273</v>
      </c>
      <c r="F1758" s="219" t="s">
        <v>2274</v>
      </c>
      <c r="G1758" s="220" t="s">
        <v>247</v>
      </c>
      <c r="H1758" s="221">
        <v>4</v>
      </c>
      <c r="I1758" s="222"/>
      <c r="J1758" s="223">
        <f>ROUND(I1758*H1758,2)</f>
        <v>0</v>
      </c>
      <c r="K1758" s="219" t="s">
        <v>149</v>
      </c>
      <c r="L1758" s="72"/>
      <c r="M1758" s="224" t="s">
        <v>30</v>
      </c>
      <c r="N1758" s="225" t="s">
        <v>45</v>
      </c>
      <c r="O1758" s="47"/>
      <c r="P1758" s="226">
        <f>O1758*H1758</f>
        <v>0</v>
      </c>
      <c r="Q1758" s="226">
        <v>9.0000000000000006E-05</v>
      </c>
      <c r="R1758" s="226">
        <f>Q1758*H1758</f>
        <v>0.00036000000000000002</v>
      </c>
      <c r="S1758" s="226">
        <v>0</v>
      </c>
      <c r="T1758" s="227">
        <f>S1758*H1758</f>
        <v>0</v>
      </c>
      <c r="AR1758" s="24" t="s">
        <v>251</v>
      </c>
      <c r="AT1758" s="24" t="s">
        <v>145</v>
      </c>
      <c r="AU1758" s="24" t="s">
        <v>84</v>
      </c>
      <c r="AY1758" s="24" t="s">
        <v>143</v>
      </c>
      <c r="BE1758" s="228">
        <f>IF(N1758="základní",J1758,0)</f>
        <v>0</v>
      </c>
      <c r="BF1758" s="228">
        <f>IF(N1758="snížená",J1758,0)</f>
        <v>0</v>
      </c>
      <c r="BG1758" s="228">
        <f>IF(N1758="zákl. přenesená",J1758,0)</f>
        <v>0</v>
      </c>
      <c r="BH1758" s="228">
        <f>IF(N1758="sníž. přenesená",J1758,0)</f>
        <v>0</v>
      </c>
      <c r="BI1758" s="228">
        <f>IF(N1758="nulová",J1758,0)</f>
        <v>0</v>
      </c>
      <c r="BJ1758" s="24" t="s">
        <v>82</v>
      </c>
      <c r="BK1758" s="228">
        <f>ROUND(I1758*H1758,2)</f>
        <v>0</v>
      </c>
      <c r="BL1758" s="24" t="s">
        <v>251</v>
      </c>
      <c r="BM1758" s="24" t="s">
        <v>2275</v>
      </c>
    </row>
    <row r="1759" s="11" customFormat="1">
      <c r="B1759" s="229"/>
      <c r="C1759" s="230"/>
      <c r="D1759" s="231" t="s">
        <v>152</v>
      </c>
      <c r="E1759" s="232" t="s">
        <v>30</v>
      </c>
      <c r="F1759" s="233" t="s">
        <v>2270</v>
      </c>
      <c r="G1759" s="230"/>
      <c r="H1759" s="232" t="s">
        <v>30</v>
      </c>
      <c r="I1759" s="234"/>
      <c r="J1759" s="230"/>
      <c r="K1759" s="230"/>
      <c r="L1759" s="235"/>
      <c r="M1759" s="236"/>
      <c r="N1759" s="237"/>
      <c r="O1759" s="237"/>
      <c r="P1759" s="237"/>
      <c r="Q1759" s="237"/>
      <c r="R1759" s="237"/>
      <c r="S1759" s="237"/>
      <c r="T1759" s="238"/>
      <c r="AT1759" s="239" t="s">
        <v>152</v>
      </c>
      <c r="AU1759" s="239" t="s">
        <v>84</v>
      </c>
      <c r="AV1759" s="11" t="s">
        <v>82</v>
      </c>
      <c r="AW1759" s="11" t="s">
        <v>37</v>
      </c>
      <c r="AX1759" s="11" t="s">
        <v>74</v>
      </c>
      <c r="AY1759" s="239" t="s">
        <v>143</v>
      </c>
    </row>
    <row r="1760" s="12" customFormat="1">
      <c r="B1760" s="240"/>
      <c r="C1760" s="241"/>
      <c r="D1760" s="231" t="s">
        <v>152</v>
      </c>
      <c r="E1760" s="242" t="s">
        <v>30</v>
      </c>
      <c r="F1760" s="243" t="s">
        <v>540</v>
      </c>
      <c r="G1760" s="241"/>
      <c r="H1760" s="244">
        <v>4</v>
      </c>
      <c r="I1760" s="245"/>
      <c r="J1760" s="241"/>
      <c r="K1760" s="241"/>
      <c r="L1760" s="246"/>
      <c r="M1760" s="247"/>
      <c r="N1760" s="248"/>
      <c r="O1760" s="248"/>
      <c r="P1760" s="248"/>
      <c r="Q1760" s="248"/>
      <c r="R1760" s="248"/>
      <c r="S1760" s="248"/>
      <c r="T1760" s="249"/>
      <c r="AT1760" s="250" t="s">
        <v>152</v>
      </c>
      <c r="AU1760" s="250" t="s">
        <v>84</v>
      </c>
      <c r="AV1760" s="12" t="s">
        <v>84</v>
      </c>
      <c r="AW1760" s="12" t="s">
        <v>37</v>
      </c>
      <c r="AX1760" s="12" t="s">
        <v>82</v>
      </c>
      <c r="AY1760" s="250" t="s">
        <v>143</v>
      </c>
    </row>
    <row r="1761" s="1" customFormat="1" ht="38.25" customHeight="1">
      <c r="B1761" s="46"/>
      <c r="C1761" s="273" t="s">
        <v>2276</v>
      </c>
      <c r="D1761" s="273" t="s">
        <v>195</v>
      </c>
      <c r="E1761" s="274" t="s">
        <v>2277</v>
      </c>
      <c r="F1761" s="275" t="s">
        <v>2278</v>
      </c>
      <c r="G1761" s="276" t="s">
        <v>321</v>
      </c>
      <c r="H1761" s="277">
        <v>1</v>
      </c>
      <c r="I1761" s="278"/>
      <c r="J1761" s="279">
        <f>ROUND(I1761*H1761,2)</f>
        <v>0</v>
      </c>
      <c r="K1761" s="275" t="s">
        <v>30</v>
      </c>
      <c r="L1761" s="280"/>
      <c r="M1761" s="281" t="s">
        <v>30</v>
      </c>
      <c r="N1761" s="282" t="s">
        <v>45</v>
      </c>
      <c r="O1761" s="47"/>
      <c r="P1761" s="226">
        <f>O1761*H1761</f>
        <v>0</v>
      </c>
      <c r="Q1761" s="226">
        <v>0.34000000000000002</v>
      </c>
      <c r="R1761" s="226">
        <f>Q1761*H1761</f>
        <v>0.34000000000000002</v>
      </c>
      <c r="S1761" s="226">
        <v>0</v>
      </c>
      <c r="T1761" s="227">
        <f>S1761*H1761</f>
        <v>0</v>
      </c>
      <c r="AR1761" s="24" t="s">
        <v>363</v>
      </c>
      <c r="AT1761" s="24" t="s">
        <v>195</v>
      </c>
      <c r="AU1761" s="24" t="s">
        <v>84</v>
      </c>
      <c r="AY1761" s="24" t="s">
        <v>143</v>
      </c>
      <c r="BE1761" s="228">
        <f>IF(N1761="základní",J1761,0)</f>
        <v>0</v>
      </c>
      <c r="BF1761" s="228">
        <f>IF(N1761="snížená",J1761,0)</f>
        <v>0</v>
      </c>
      <c r="BG1761" s="228">
        <f>IF(N1761="zákl. přenesená",J1761,0)</f>
        <v>0</v>
      </c>
      <c r="BH1761" s="228">
        <f>IF(N1761="sníž. přenesená",J1761,0)</f>
        <v>0</v>
      </c>
      <c r="BI1761" s="228">
        <f>IF(N1761="nulová",J1761,0)</f>
        <v>0</v>
      </c>
      <c r="BJ1761" s="24" t="s">
        <v>82</v>
      </c>
      <c r="BK1761" s="228">
        <f>ROUND(I1761*H1761,2)</f>
        <v>0</v>
      </c>
      <c r="BL1761" s="24" t="s">
        <v>251</v>
      </c>
      <c r="BM1761" s="24" t="s">
        <v>2279</v>
      </c>
    </row>
    <row r="1762" s="1" customFormat="1" ht="25.5" customHeight="1">
      <c r="B1762" s="46"/>
      <c r="C1762" s="217" t="s">
        <v>2280</v>
      </c>
      <c r="D1762" s="217" t="s">
        <v>145</v>
      </c>
      <c r="E1762" s="218" t="s">
        <v>2281</v>
      </c>
      <c r="F1762" s="219" t="s">
        <v>2282</v>
      </c>
      <c r="G1762" s="220" t="s">
        <v>321</v>
      </c>
      <c r="H1762" s="221">
        <v>1</v>
      </c>
      <c r="I1762" s="222"/>
      <c r="J1762" s="223">
        <f>ROUND(I1762*H1762,2)</f>
        <v>0</v>
      </c>
      <c r="K1762" s="219" t="s">
        <v>30</v>
      </c>
      <c r="L1762" s="72"/>
      <c r="M1762" s="224" t="s">
        <v>30</v>
      </c>
      <c r="N1762" s="225" t="s">
        <v>45</v>
      </c>
      <c r="O1762" s="47"/>
      <c r="P1762" s="226">
        <f>O1762*H1762</f>
        <v>0</v>
      </c>
      <c r="Q1762" s="226">
        <v>0.0060000000000000001</v>
      </c>
      <c r="R1762" s="226">
        <f>Q1762*H1762</f>
        <v>0.0060000000000000001</v>
      </c>
      <c r="S1762" s="226">
        <v>0</v>
      </c>
      <c r="T1762" s="227">
        <f>S1762*H1762</f>
        <v>0</v>
      </c>
      <c r="AR1762" s="24" t="s">
        <v>251</v>
      </c>
      <c r="AT1762" s="24" t="s">
        <v>145</v>
      </c>
      <c r="AU1762" s="24" t="s">
        <v>84</v>
      </c>
      <c r="AY1762" s="24" t="s">
        <v>143</v>
      </c>
      <c r="BE1762" s="228">
        <f>IF(N1762="základní",J1762,0)</f>
        <v>0</v>
      </c>
      <c r="BF1762" s="228">
        <f>IF(N1762="snížená",J1762,0)</f>
        <v>0</v>
      </c>
      <c r="BG1762" s="228">
        <f>IF(N1762="zákl. přenesená",J1762,0)</f>
        <v>0</v>
      </c>
      <c r="BH1762" s="228">
        <f>IF(N1762="sníž. přenesená",J1762,0)</f>
        <v>0</v>
      </c>
      <c r="BI1762" s="228">
        <f>IF(N1762="nulová",J1762,0)</f>
        <v>0</v>
      </c>
      <c r="BJ1762" s="24" t="s">
        <v>82</v>
      </c>
      <c r="BK1762" s="228">
        <f>ROUND(I1762*H1762,2)</f>
        <v>0</v>
      </c>
      <c r="BL1762" s="24" t="s">
        <v>251</v>
      </c>
      <c r="BM1762" s="24" t="s">
        <v>2283</v>
      </c>
    </row>
    <row r="1763" s="11" customFormat="1">
      <c r="B1763" s="229"/>
      <c r="C1763" s="230"/>
      <c r="D1763" s="231" t="s">
        <v>152</v>
      </c>
      <c r="E1763" s="232" t="s">
        <v>30</v>
      </c>
      <c r="F1763" s="233" t="s">
        <v>2284</v>
      </c>
      <c r="G1763" s="230"/>
      <c r="H1763" s="232" t="s">
        <v>30</v>
      </c>
      <c r="I1763" s="234"/>
      <c r="J1763" s="230"/>
      <c r="K1763" s="230"/>
      <c r="L1763" s="235"/>
      <c r="M1763" s="236"/>
      <c r="N1763" s="237"/>
      <c r="O1763" s="237"/>
      <c r="P1763" s="237"/>
      <c r="Q1763" s="237"/>
      <c r="R1763" s="237"/>
      <c r="S1763" s="237"/>
      <c r="T1763" s="238"/>
      <c r="AT1763" s="239" t="s">
        <v>152</v>
      </c>
      <c r="AU1763" s="239" t="s">
        <v>84</v>
      </c>
      <c r="AV1763" s="11" t="s">
        <v>82</v>
      </c>
      <c r="AW1763" s="11" t="s">
        <v>37</v>
      </c>
      <c r="AX1763" s="11" t="s">
        <v>74</v>
      </c>
      <c r="AY1763" s="239" t="s">
        <v>143</v>
      </c>
    </row>
    <row r="1764" s="12" customFormat="1">
      <c r="B1764" s="240"/>
      <c r="C1764" s="241"/>
      <c r="D1764" s="231" t="s">
        <v>152</v>
      </c>
      <c r="E1764" s="242" t="s">
        <v>30</v>
      </c>
      <c r="F1764" s="243" t="s">
        <v>82</v>
      </c>
      <c r="G1764" s="241"/>
      <c r="H1764" s="244">
        <v>1</v>
      </c>
      <c r="I1764" s="245"/>
      <c r="J1764" s="241"/>
      <c r="K1764" s="241"/>
      <c r="L1764" s="246"/>
      <c r="M1764" s="247"/>
      <c r="N1764" s="248"/>
      <c r="O1764" s="248"/>
      <c r="P1764" s="248"/>
      <c r="Q1764" s="248"/>
      <c r="R1764" s="248"/>
      <c r="S1764" s="248"/>
      <c r="T1764" s="249"/>
      <c r="AT1764" s="250" t="s">
        <v>152</v>
      </c>
      <c r="AU1764" s="250" t="s">
        <v>84</v>
      </c>
      <c r="AV1764" s="12" t="s">
        <v>84</v>
      </c>
      <c r="AW1764" s="12" t="s">
        <v>37</v>
      </c>
      <c r="AX1764" s="12" t="s">
        <v>82</v>
      </c>
      <c r="AY1764" s="250" t="s">
        <v>143</v>
      </c>
    </row>
    <row r="1765" s="1" customFormat="1" ht="16.5" customHeight="1">
      <c r="B1765" s="46"/>
      <c r="C1765" s="217" t="s">
        <v>2285</v>
      </c>
      <c r="D1765" s="217" t="s">
        <v>145</v>
      </c>
      <c r="E1765" s="218" t="s">
        <v>2286</v>
      </c>
      <c r="F1765" s="219" t="s">
        <v>2287</v>
      </c>
      <c r="G1765" s="220" t="s">
        <v>226</v>
      </c>
      <c r="H1765" s="221">
        <v>135</v>
      </c>
      <c r="I1765" s="222"/>
      <c r="J1765" s="223">
        <f>ROUND(I1765*H1765,2)</f>
        <v>0</v>
      </c>
      <c r="K1765" s="219" t="s">
        <v>149</v>
      </c>
      <c r="L1765" s="72"/>
      <c r="M1765" s="224" t="s">
        <v>30</v>
      </c>
      <c r="N1765" s="225" t="s">
        <v>45</v>
      </c>
      <c r="O1765" s="47"/>
      <c r="P1765" s="226">
        <f>O1765*H1765</f>
        <v>0</v>
      </c>
      <c r="Q1765" s="226">
        <v>6.9999999999999994E-05</v>
      </c>
      <c r="R1765" s="226">
        <f>Q1765*H1765</f>
        <v>0.0094499999999999983</v>
      </c>
      <c r="S1765" s="226">
        <v>0</v>
      </c>
      <c r="T1765" s="227">
        <f>S1765*H1765</f>
        <v>0</v>
      </c>
      <c r="AR1765" s="24" t="s">
        <v>251</v>
      </c>
      <c r="AT1765" s="24" t="s">
        <v>145</v>
      </c>
      <c r="AU1765" s="24" t="s">
        <v>84</v>
      </c>
      <c r="AY1765" s="24" t="s">
        <v>143</v>
      </c>
      <c r="BE1765" s="228">
        <f>IF(N1765="základní",J1765,0)</f>
        <v>0</v>
      </c>
      <c r="BF1765" s="228">
        <f>IF(N1765="snížená",J1765,0)</f>
        <v>0</v>
      </c>
      <c r="BG1765" s="228">
        <f>IF(N1765="zákl. přenesená",J1765,0)</f>
        <v>0</v>
      </c>
      <c r="BH1765" s="228">
        <f>IF(N1765="sníž. přenesená",J1765,0)</f>
        <v>0</v>
      </c>
      <c r="BI1765" s="228">
        <f>IF(N1765="nulová",J1765,0)</f>
        <v>0</v>
      </c>
      <c r="BJ1765" s="24" t="s">
        <v>82</v>
      </c>
      <c r="BK1765" s="228">
        <f>ROUND(I1765*H1765,2)</f>
        <v>0</v>
      </c>
      <c r="BL1765" s="24" t="s">
        <v>251</v>
      </c>
      <c r="BM1765" s="24" t="s">
        <v>2288</v>
      </c>
    </row>
    <row r="1766" s="11" customFormat="1">
      <c r="B1766" s="229"/>
      <c r="C1766" s="230"/>
      <c r="D1766" s="231" t="s">
        <v>152</v>
      </c>
      <c r="E1766" s="232" t="s">
        <v>30</v>
      </c>
      <c r="F1766" s="233" t="s">
        <v>2289</v>
      </c>
      <c r="G1766" s="230"/>
      <c r="H1766" s="232" t="s">
        <v>30</v>
      </c>
      <c r="I1766" s="234"/>
      <c r="J1766" s="230"/>
      <c r="K1766" s="230"/>
      <c r="L1766" s="235"/>
      <c r="M1766" s="236"/>
      <c r="N1766" s="237"/>
      <c r="O1766" s="237"/>
      <c r="P1766" s="237"/>
      <c r="Q1766" s="237"/>
      <c r="R1766" s="237"/>
      <c r="S1766" s="237"/>
      <c r="T1766" s="238"/>
      <c r="AT1766" s="239" t="s">
        <v>152</v>
      </c>
      <c r="AU1766" s="239" t="s">
        <v>84</v>
      </c>
      <c r="AV1766" s="11" t="s">
        <v>82</v>
      </c>
      <c r="AW1766" s="11" t="s">
        <v>37</v>
      </c>
      <c r="AX1766" s="11" t="s">
        <v>74</v>
      </c>
      <c r="AY1766" s="239" t="s">
        <v>143</v>
      </c>
    </row>
    <row r="1767" s="11" customFormat="1">
      <c r="B1767" s="229"/>
      <c r="C1767" s="230"/>
      <c r="D1767" s="231" t="s">
        <v>152</v>
      </c>
      <c r="E1767" s="232" t="s">
        <v>30</v>
      </c>
      <c r="F1767" s="233" t="s">
        <v>2290</v>
      </c>
      <c r="G1767" s="230"/>
      <c r="H1767" s="232" t="s">
        <v>30</v>
      </c>
      <c r="I1767" s="234"/>
      <c r="J1767" s="230"/>
      <c r="K1767" s="230"/>
      <c r="L1767" s="235"/>
      <c r="M1767" s="236"/>
      <c r="N1767" s="237"/>
      <c r="O1767" s="237"/>
      <c r="P1767" s="237"/>
      <c r="Q1767" s="237"/>
      <c r="R1767" s="237"/>
      <c r="S1767" s="237"/>
      <c r="T1767" s="238"/>
      <c r="AT1767" s="239" t="s">
        <v>152</v>
      </c>
      <c r="AU1767" s="239" t="s">
        <v>84</v>
      </c>
      <c r="AV1767" s="11" t="s">
        <v>82</v>
      </c>
      <c r="AW1767" s="11" t="s">
        <v>37</v>
      </c>
      <c r="AX1767" s="11" t="s">
        <v>74</v>
      </c>
      <c r="AY1767" s="239" t="s">
        <v>143</v>
      </c>
    </row>
    <row r="1768" s="12" customFormat="1">
      <c r="B1768" s="240"/>
      <c r="C1768" s="241"/>
      <c r="D1768" s="231" t="s">
        <v>152</v>
      </c>
      <c r="E1768" s="242" t="s">
        <v>30</v>
      </c>
      <c r="F1768" s="243" t="s">
        <v>551</v>
      </c>
      <c r="G1768" s="241"/>
      <c r="H1768" s="244">
        <v>20</v>
      </c>
      <c r="I1768" s="245"/>
      <c r="J1768" s="241"/>
      <c r="K1768" s="241"/>
      <c r="L1768" s="246"/>
      <c r="M1768" s="247"/>
      <c r="N1768" s="248"/>
      <c r="O1768" s="248"/>
      <c r="P1768" s="248"/>
      <c r="Q1768" s="248"/>
      <c r="R1768" s="248"/>
      <c r="S1768" s="248"/>
      <c r="T1768" s="249"/>
      <c r="AT1768" s="250" t="s">
        <v>152</v>
      </c>
      <c r="AU1768" s="250" t="s">
        <v>84</v>
      </c>
      <c r="AV1768" s="12" t="s">
        <v>84</v>
      </c>
      <c r="AW1768" s="12" t="s">
        <v>37</v>
      </c>
      <c r="AX1768" s="12" t="s">
        <v>74</v>
      </c>
      <c r="AY1768" s="250" t="s">
        <v>143</v>
      </c>
    </row>
    <row r="1769" s="13" customFormat="1">
      <c r="B1769" s="251"/>
      <c r="C1769" s="252"/>
      <c r="D1769" s="231" t="s">
        <v>152</v>
      </c>
      <c r="E1769" s="253" t="s">
        <v>30</v>
      </c>
      <c r="F1769" s="254" t="s">
        <v>497</v>
      </c>
      <c r="G1769" s="252"/>
      <c r="H1769" s="255">
        <v>20</v>
      </c>
      <c r="I1769" s="256"/>
      <c r="J1769" s="252"/>
      <c r="K1769" s="252"/>
      <c r="L1769" s="257"/>
      <c r="M1769" s="258"/>
      <c r="N1769" s="259"/>
      <c r="O1769" s="259"/>
      <c r="P1769" s="259"/>
      <c r="Q1769" s="259"/>
      <c r="R1769" s="259"/>
      <c r="S1769" s="259"/>
      <c r="T1769" s="260"/>
      <c r="AT1769" s="261" t="s">
        <v>152</v>
      </c>
      <c r="AU1769" s="261" t="s">
        <v>84</v>
      </c>
      <c r="AV1769" s="13" t="s">
        <v>159</v>
      </c>
      <c r="AW1769" s="13" t="s">
        <v>37</v>
      </c>
      <c r="AX1769" s="13" t="s">
        <v>74</v>
      </c>
      <c r="AY1769" s="261" t="s">
        <v>143</v>
      </c>
    </row>
    <row r="1770" s="11" customFormat="1">
      <c r="B1770" s="229"/>
      <c r="C1770" s="230"/>
      <c r="D1770" s="231" t="s">
        <v>152</v>
      </c>
      <c r="E1770" s="232" t="s">
        <v>30</v>
      </c>
      <c r="F1770" s="233" t="s">
        <v>2291</v>
      </c>
      <c r="G1770" s="230"/>
      <c r="H1770" s="232" t="s">
        <v>30</v>
      </c>
      <c r="I1770" s="234"/>
      <c r="J1770" s="230"/>
      <c r="K1770" s="230"/>
      <c r="L1770" s="235"/>
      <c r="M1770" s="236"/>
      <c r="N1770" s="237"/>
      <c r="O1770" s="237"/>
      <c r="P1770" s="237"/>
      <c r="Q1770" s="237"/>
      <c r="R1770" s="237"/>
      <c r="S1770" s="237"/>
      <c r="T1770" s="238"/>
      <c r="AT1770" s="239" t="s">
        <v>152</v>
      </c>
      <c r="AU1770" s="239" t="s">
        <v>84</v>
      </c>
      <c r="AV1770" s="11" t="s">
        <v>82</v>
      </c>
      <c r="AW1770" s="11" t="s">
        <v>37</v>
      </c>
      <c r="AX1770" s="11" t="s">
        <v>74</v>
      </c>
      <c r="AY1770" s="239" t="s">
        <v>143</v>
      </c>
    </row>
    <row r="1771" s="12" customFormat="1">
      <c r="B1771" s="240"/>
      <c r="C1771" s="241"/>
      <c r="D1771" s="231" t="s">
        <v>152</v>
      </c>
      <c r="E1771" s="242" t="s">
        <v>30</v>
      </c>
      <c r="F1771" s="243" t="s">
        <v>2292</v>
      </c>
      <c r="G1771" s="241"/>
      <c r="H1771" s="244">
        <v>15</v>
      </c>
      <c r="I1771" s="245"/>
      <c r="J1771" s="241"/>
      <c r="K1771" s="241"/>
      <c r="L1771" s="246"/>
      <c r="M1771" s="247"/>
      <c r="N1771" s="248"/>
      <c r="O1771" s="248"/>
      <c r="P1771" s="248"/>
      <c r="Q1771" s="248"/>
      <c r="R1771" s="248"/>
      <c r="S1771" s="248"/>
      <c r="T1771" s="249"/>
      <c r="AT1771" s="250" t="s">
        <v>152</v>
      </c>
      <c r="AU1771" s="250" t="s">
        <v>84</v>
      </c>
      <c r="AV1771" s="12" t="s">
        <v>84</v>
      </c>
      <c r="AW1771" s="12" t="s">
        <v>37</v>
      </c>
      <c r="AX1771" s="12" t="s">
        <v>74</v>
      </c>
      <c r="AY1771" s="250" t="s">
        <v>143</v>
      </c>
    </row>
    <row r="1772" s="13" customFormat="1">
      <c r="B1772" s="251"/>
      <c r="C1772" s="252"/>
      <c r="D1772" s="231" t="s">
        <v>152</v>
      </c>
      <c r="E1772" s="253" t="s">
        <v>30</v>
      </c>
      <c r="F1772" s="254" t="s">
        <v>499</v>
      </c>
      <c r="G1772" s="252"/>
      <c r="H1772" s="255">
        <v>15</v>
      </c>
      <c r="I1772" s="256"/>
      <c r="J1772" s="252"/>
      <c r="K1772" s="252"/>
      <c r="L1772" s="257"/>
      <c r="M1772" s="258"/>
      <c r="N1772" s="259"/>
      <c r="O1772" s="259"/>
      <c r="P1772" s="259"/>
      <c r="Q1772" s="259"/>
      <c r="R1772" s="259"/>
      <c r="S1772" s="259"/>
      <c r="T1772" s="260"/>
      <c r="AT1772" s="261" t="s">
        <v>152</v>
      </c>
      <c r="AU1772" s="261" t="s">
        <v>84</v>
      </c>
      <c r="AV1772" s="13" t="s">
        <v>159</v>
      </c>
      <c r="AW1772" s="13" t="s">
        <v>37</v>
      </c>
      <c r="AX1772" s="13" t="s">
        <v>74</v>
      </c>
      <c r="AY1772" s="261" t="s">
        <v>143</v>
      </c>
    </row>
    <row r="1773" s="11" customFormat="1">
      <c r="B1773" s="229"/>
      <c r="C1773" s="230"/>
      <c r="D1773" s="231" t="s">
        <v>152</v>
      </c>
      <c r="E1773" s="232" t="s">
        <v>30</v>
      </c>
      <c r="F1773" s="233" t="s">
        <v>2293</v>
      </c>
      <c r="G1773" s="230"/>
      <c r="H1773" s="232" t="s">
        <v>30</v>
      </c>
      <c r="I1773" s="234"/>
      <c r="J1773" s="230"/>
      <c r="K1773" s="230"/>
      <c r="L1773" s="235"/>
      <c r="M1773" s="236"/>
      <c r="N1773" s="237"/>
      <c r="O1773" s="237"/>
      <c r="P1773" s="237"/>
      <c r="Q1773" s="237"/>
      <c r="R1773" s="237"/>
      <c r="S1773" s="237"/>
      <c r="T1773" s="238"/>
      <c r="AT1773" s="239" t="s">
        <v>152</v>
      </c>
      <c r="AU1773" s="239" t="s">
        <v>84</v>
      </c>
      <c r="AV1773" s="11" t="s">
        <v>82</v>
      </c>
      <c r="AW1773" s="11" t="s">
        <v>37</v>
      </c>
      <c r="AX1773" s="11" t="s">
        <v>74</v>
      </c>
      <c r="AY1773" s="239" t="s">
        <v>143</v>
      </c>
    </row>
    <row r="1774" s="12" customFormat="1">
      <c r="B1774" s="240"/>
      <c r="C1774" s="241"/>
      <c r="D1774" s="231" t="s">
        <v>152</v>
      </c>
      <c r="E1774" s="242" t="s">
        <v>30</v>
      </c>
      <c r="F1774" s="243" t="s">
        <v>414</v>
      </c>
      <c r="G1774" s="241"/>
      <c r="H1774" s="244">
        <v>100</v>
      </c>
      <c r="I1774" s="245"/>
      <c r="J1774" s="241"/>
      <c r="K1774" s="241"/>
      <c r="L1774" s="246"/>
      <c r="M1774" s="247"/>
      <c r="N1774" s="248"/>
      <c r="O1774" s="248"/>
      <c r="P1774" s="248"/>
      <c r="Q1774" s="248"/>
      <c r="R1774" s="248"/>
      <c r="S1774" s="248"/>
      <c r="T1774" s="249"/>
      <c r="AT1774" s="250" t="s">
        <v>152</v>
      </c>
      <c r="AU1774" s="250" t="s">
        <v>84</v>
      </c>
      <c r="AV1774" s="12" t="s">
        <v>84</v>
      </c>
      <c r="AW1774" s="12" t="s">
        <v>37</v>
      </c>
      <c r="AX1774" s="12" t="s">
        <v>74</v>
      </c>
      <c r="AY1774" s="250" t="s">
        <v>143</v>
      </c>
    </row>
    <row r="1775" s="13" customFormat="1">
      <c r="B1775" s="251"/>
      <c r="C1775" s="252"/>
      <c r="D1775" s="231" t="s">
        <v>152</v>
      </c>
      <c r="E1775" s="253" t="s">
        <v>30</v>
      </c>
      <c r="F1775" s="254" t="s">
        <v>500</v>
      </c>
      <c r="G1775" s="252"/>
      <c r="H1775" s="255">
        <v>100</v>
      </c>
      <c r="I1775" s="256"/>
      <c r="J1775" s="252"/>
      <c r="K1775" s="252"/>
      <c r="L1775" s="257"/>
      <c r="M1775" s="258"/>
      <c r="N1775" s="259"/>
      <c r="O1775" s="259"/>
      <c r="P1775" s="259"/>
      <c r="Q1775" s="259"/>
      <c r="R1775" s="259"/>
      <c r="S1775" s="259"/>
      <c r="T1775" s="260"/>
      <c r="AT1775" s="261" t="s">
        <v>152</v>
      </c>
      <c r="AU1775" s="261" t="s">
        <v>84</v>
      </c>
      <c r="AV1775" s="13" t="s">
        <v>159</v>
      </c>
      <c r="AW1775" s="13" t="s">
        <v>37</v>
      </c>
      <c r="AX1775" s="13" t="s">
        <v>74</v>
      </c>
      <c r="AY1775" s="261" t="s">
        <v>143</v>
      </c>
    </row>
    <row r="1776" s="14" customFormat="1">
      <c r="B1776" s="262"/>
      <c r="C1776" s="263"/>
      <c r="D1776" s="231" t="s">
        <v>152</v>
      </c>
      <c r="E1776" s="264" t="s">
        <v>30</v>
      </c>
      <c r="F1776" s="265" t="s">
        <v>187</v>
      </c>
      <c r="G1776" s="263"/>
      <c r="H1776" s="266">
        <v>135</v>
      </c>
      <c r="I1776" s="267"/>
      <c r="J1776" s="263"/>
      <c r="K1776" s="263"/>
      <c r="L1776" s="268"/>
      <c r="M1776" s="269"/>
      <c r="N1776" s="270"/>
      <c r="O1776" s="270"/>
      <c r="P1776" s="270"/>
      <c r="Q1776" s="270"/>
      <c r="R1776" s="270"/>
      <c r="S1776" s="270"/>
      <c r="T1776" s="271"/>
      <c r="AT1776" s="272" t="s">
        <v>152</v>
      </c>
      <c r="AU1776" s="272" t="s">
        <v>84</v>
      </c>
      <c r="AV1776" s="14" t="s">
        <v>150</v>
      </c>
      <c r="AW1776" s="14" t="s">
        <v>37</v>
      </c>
      <c r="AX1776" s="14" t="s">
        <v>82</v>
      </c>
      <c r="AY1776" s="272" t="s">
        <v>143</v>
      </c>
    </row>
    <row r="1777" s="1" customFormat="1" ht="25.5" customHeight="1">
      <c r="B1777" s="46"/>
      <c r="C1777" s="273" t="s">
        <v>2294</v>
      </c>
      <c r="D1777" s="273" t="s">
        <v>195</v>
      </c>
      <c r="E1777" s="274" t="s">
        <v>2295</v>
      </c>
      <c r="F1777" s="275" t="s">
        <v>2296</v>
      </c>
      <c r="G1777" s="276" t="s">
        <v>226</v>
      </c>
      <c r="H1777" s="277">
        <v>20</v>
      </c>
      <c r="I1777" s="278"/>
      <c r="J1777" s="279">
        <f>ROUND(I1777*H1777,2)</f>
        <v>0</v>
      </c>
      <c r="K1777" s="275" t="s">
        <v>30</v>
      </c>
      <c r="L1777" s="280"/>
      <c r="M1777" s="281" t="s">
        <v>30</v>
      </c>
      <c r="N1777" s="282" t="s">
        <v>45</v>
      </c>
      <c r="O1777" s="47"/>
      <c r="P1777" s="226">
        <f>O1777*H1777</f>
        <v>0</v>
      </c>
      <c r="Q1777" s="226">
        <v>0.001</v>
      </c>
      <c r="R1777" s="226">
        <f>Q1777*H1777</f>
        <v>0.02</v>
      </c>
      <c r="S1777" s="226">
        <v>0</v>
      </c>
      <c r="T1777" s="227">
        <f>S1777*H1777</f>
        <v>0</v>
      </c>
      <c r="AR1777" s="24" t="s">
        <v>363</v>
      </c>
      <c r="AT1777" s="24" t="s">
        <v>195</v>
      </c>
      <c r="AU1777" s="24" t="s">
        <v>84</v>
      </c>
      <c r="AY1777" s="24" t="s">
        <v>143</v>
      </c>
      <c r="BE1777" s="228">
        <f>IF(N1777="základní",J1777,0)</f>
        <v>0</v>
      </c>
      <c r="BF1777" s="228">
        <f>IF(N1777="snížená",J1777,0)</f>
        <v>0</v>
      </c>
      <c r="BG1777" s="228">
        <f>IF(N1777="zákl. přenesená",J1777,0)</f>
        <v>0</v>
      </c>
      <c r="BH1777" s="228">
        <f>IF(N1777="sníž. přenesená",J1777,0)</f>
        <v>0</v>
      </c>
      <c r="BI1777" s="228">
        <f>IF(N1777="nulová",J1777,0)</f>
        <v>0</v>
      </c>
      <c r="BJ1777" s="24" t="s">
        <v>82</v>
      </c>
      <c r="BK1777" s="228">
        <f>ROUND(I1777*H1777,2)</f>
        <v>0</v>
      </c>
      <c r="BL1777" s="24" t="s">
        <v>251</v>
      </c>
      <c r="BM1777" s="24" t="s">
        <v>2297</v>
      </c>
    </row>
    <row r="1778" s="11" customFormat="1">
      <c r="B1778" s="229"/>
      <c r="C1778" s="230"/>
      <c r="D1778" s="231" t="s">
        <v>152</v>
      </c>
      <c r="E1778" s="232" t="s">
        <v>30</v>
      </c>
      <c r="F1778" s="233" t="s">
        <v>2298</v>
      </c>
      <c r="G1778" s="230"/>
      <c r="H1778" s="232" t="s">
        <v>30</v>
      </c>
      <c r="I1778" s="234"/>
      <c r="J1778" s="230"/>
      <c r="K1778" s="230"/>
      <c r="L1778" s="235"/>
      <c r="M1778" s="236"/>
      <c r="N1778" s="237"/>
      <c r="O1778" s="237"/>
      <c r="P1778" s="237"/>
      <c r="Q1778" s="237"/>
      <c r="R1778" s="237"/>
      <c r="S1778" s="237"/>
      <c r="T1778" s="238"/>
      <c r="AT1778" s="239" t="s">
        <v>152</v>
      </c>
      <c r="AU1778" s="239" t="s">
        <v>84</v>
      </c>
      <c r="AV1778" s="11" t="s">
        <v>82</v>
      </c>
      <c r="AW1778" s="11" t="s">
        <v>37</v>
      </c>
      <c r="AX1778" s="11" t="s">
        <v>74</v>
      </c>
      <c r="AY1778" s="239" t="s">
        <v>143</v>
      </c>
    </row>
    <row r="1779" s="12" customFormat="1">
      <c r="B1779" s="240"/>
      <c r="C1779" s="241"/>
      <c r="D1779" s="231" t="s">
        <v>152</v>
      </c>
      <c r="E1779" s="242" t="s">
        <v>30</v>
      </c>
      <c r="F1779" s="243" t="s">
        <v>551</v>
      </c>
      <c r="G1779" s="241"/>
      <c r="H1779" s="244">
        <v>20</v>
      </c>
      <c r="I1779" s="245"/>
      <c r="J1779" s="241"/>
      <c r="K1779" s="241"/>
      <c r="L1779" s="246"/>
      <c r="M1779" s="247"/>
      <c r="N1779" s="248"/>
      <c r="O1779" s="248"/>
      <c r="P1779" s="248"/>
      <c r="Q1779" s="248"/>
      <c r="R1779" s="248"/>
      <c r="S1779" s="248"/>
      <c r="T1779" s="249"/>
      <c r="AT1779" s="250" t="s">
        <v>152</v>
      </c>
      <c r="AU1779" s="250" t="s">
        <v>84</v>
      </c>
      <c r="AV1779" s="12" t="s">
        <v>84</v>
      </c>
      <c r="AW1779" s="12" t="s">
        <v>37</v>
      </c>
      <c r="AX1779" s="12" t="s">
        <v>82</v>
      </c>
      <c r="AY1779" s="250" t="s">
        <v>143</v>
      </c>
    </row>
    <row r="1780" s="1" customFormat="1" ht="25.5" customHeight="1">
      <c r="B1780" s="46"/>
      <c r="C1780" s="273" t="s">
        <v>2299</v>
      </c>
      <c r="D1780" s="273" t="s">
        <v>195</v>
      </c>
      <c r="E1780" s="274" t="s">
        <v>2300</v>
      </c>
      <c r="F1780" s="275" t="s">
        <v>2301</v>
      </c>
      <c r="G1780" s="276" t="s">
        <v>226</v>
      </c>
      <c r="H1780" s="277">
        <v>15</v>
      </c>
      <c r="I1780" s="278"/>
      <c r="J1780" s="279">
        <f>ROUND(I1780*H1780,2)</f>
        <v>0</v>
      </c>
      <c r="K1780" s="275" t="s">
        <v>30</v>
      </c>
      <c r="L1780" s="280"/>
      <c r="M1780" s="281" t="s">
        <v>30</v>
      </c>
      <c r="N1780" s="282" t="s">
        <v>45</v>
      </c>
      <c r="O1780" s="47"/>
      <c r="P1780" s="226">
        <f>O1780*H1780</f>
        <v>0</v>
      </c>
      <c r="Q1780" s="226">
        <v>0.001</v>
      </c>
      <c r="R1780" s="226">
        <f>Q1780*H1780</f>
        <v>0.014999999999999999</v>
      </c>
      <c r="S1780" s="226">
        <v>0</v>
      </c>
      <c r="T1780" s="227">
        <f>S1780*H1780</f>
        <v>0</v>
      </c>
      <c r="AR1780" s="24" t="s">
        <v>363</v>
      </c>
      <c r="AT1780" s="24" t="s">
        <v>195</v>
      </c>
      <c r="AU1780" s="24" t="s">
        <v>84</v>
      </c>
      <c r="AY1780" s="24" t="s">
        <v>143</v>
      </c>
      <c r="BE1780" s="228">
        <f>IF(N1780="základní",J1780,0)</f>
        <v>0</v>
      </c>
      <c r="BF1780" s="228">
        <f>IF(N1780="snížená",J1780,0)</f>
        <v>0</v>
      </c>
      <c r="BG1780" s="228">
        <f>IF(N1780="zákl. přenesená",J1780,0)</f>
        <v>0</v>
      </c>
      <c r="BH1780" s="228">
        <f>IF(N1780="sníž. přenesená",J1780,0)</f>
        <v>0</v>
      </c>
      <c r="BI1780" s="228">
        <f>IF(N1780="nulová",J1780,0)</f>
        <v>0</v>
      </c>
      <c r="BJ1780" s="24" t="s">
        <v>82</v>
      </c>
      <c r="BK1780" s="228">
        <f>ROUND(I1780*H1780,2)</f>
        <v>0</v>
      </c>
      <c r="BL1780" s="24" t="s">
        <v>251</v>
      </c>
      <c r="BM1780" s="24" t="s">
        <v>2302</v>
      </c>
    </row>
    <row r="1781" s="11" customFormat="1">
      <c r="B1781" s="229"/>
      <c r="C1781" s="230"/>
      <c r="D1781" s="231" t="s">
        <v>152</v>
      </c>
      <c r="E1781" s="232" t="s">
        <v>30</v>
      </c>
      <c r="F1781" s="233" t="s">
        <v>2303</v>
      </c>
      <c r="G1781" s="230"/>
      <c r="H1781" s="232" t="s">
        <v>30</v>
      </c>
      <c r="I1781" s="234"/>
      <c r="J1781" s="230"/>
      <c r="K1781" s="230"/>
      <c r="L1781" s="235"/>
      <c r="M1781" s="236"/>
      <c r="N1781" s="237"/>
      <c r="O1781" s="237"/>
      <c r="P1781" s="237"/>
      <c r="Q1781" s="237"/>
      <c r="R1781" s="237"/>
      <c r="S1781" s="237"/>
      <c r="T1781" s="238"/>
      <c r="AT1781" s="239" t="s">
        <v>152</v>
      </c>
      <c r="AU1781" s="239" t="s">
        <v>84</v>
      </c>
      <c r="AV1781" s="11" t="s">
        <v>82</v>
      </c>
      <c r="AW1781" s="11" t="s">
        <v>37</v>
      </c>
      <c r="AX1781" s="11" t="s">
        <v>74</v>
      </c>
      <c r="AY1781" s="239" t="s">
        <v>143</v>
      </c>
    </row>
    <row r="1782" s="12" customFormat="1">
      <c r="B1782" s="240"/>
      <c r="C1782" s="241"/>
      <c r="D1782" s="231" t="s">
        <v>152</v>
      </c>
      <c r="E1782" s="242" t="s">
        <v>30</v>
      </c>
      <c r="F1782" s="243" t="s">
        <v>2292</v>
      </c>
      <c r="G1782" s="241"/>
      <c r="H1782" s="244">
        <v>15</v>
      </c>
      <c r="I1782" s="245"/>
      <c r="J1782" s="241"/>
      <c r="K1782" s="241"/>
      <c r="L1782" s="246"/>
      <c r="M1782" s="247"/>
      <c r="N1782" s="248"/>
      <c r="O1782" s="248"/>
      <c r="P1782" s="248"/>
      <c r="Q1782" s="248"/>
      <c r="R1782" s="248"/>
      <c r="S1782" s="248"/>
      <c r="T1782" s="249"/>
      <c r="AT1782" s="250" t="s">
        <v>152</v>
      </c>
      <c r="AU1782" s="250" t="s">
        <v>84</v>
      </c>
      <c r="AV1782" s="12" t="s">
        <v>84</v>
      </c>
      <c r="AW1782" s="12" t="s">
        <v>37</v>
      </c>
      <c r="AX1782" s="12" t="s">
        <v>82</v>
      </c>
      <c r="AY1782" s="250" t="s">
        <v>143</v>
      </c>
    </row>
    <row r="1783" s="1" customFormat="1" ht="16.5" customHeight="1">
      <c r="B1783" s="46"/>
      <c r="C1783" s="273" t="s">
        <v>2304</v>
      </c>
      <c r="D1783" s="273" t="s">
        <v>195</v>
      </c>
      <c r="E1783" s="274" t="s">
        <v>2305</v>
      </c>
      <c r="F1783" s="275" t="s">
        <v>2293</v>
      </c>
      <c r="G1783" s="276" t="s">
        <v>226</v>
      </c>
      <c r="H1783" s="277">
        <v>100</v>
      </c>
      <c r="I1783" s="278"/>
      <c r="J1783" s="279">
        <f>ROUND(I1783*H1783,2)</f>
        <v>0</v>
      </c>
      <c r="K1783" s="275" t="s">
        <v>30</v>
      </c>
      <c r="L1783" s="280"/>
      <c r="M1783" s="281" t="s">
        <v>30</v>
      </c>
      <c r="N1783" s="282" t="s">
        <v>45</v>
      </c>
      <c r="O1783" s="47"/>
      <c r="P1783" s="226">
        <f>O1783*H1783</f>
        <v>0</v>
      </c>
      <c r="Q1783" s="226">
        <v>0.001</v>
      </c>
      <c r="R1783" s="226">
        <f>Q1783*H1783</f>
        <v>0.10000000000000001</v>
      </c>
      <c r="S1783" s="226">
        <v>0</v>
      </c>
      <c r="T1783" s="227">
        <f>S1783*H1783</f>
        <v>0</v>
      </c>
      <c r="AR1783" s="24" t="s">
        <v>363</v>
      </c>
      <c r="AT1783" s="24" t="s">
        <v>195</v>
      </c>
      <c r="AU1783" s="24" t="s">
        <v>84</v>
      </c>
      <c r="AY1783" s="24" t="s">
        <v>143</v>
      </c>
      <c r="BE1783" s="228">
        <f>IF(N1783="základní",J1783,0)</f>
        <v>0</v>
      </c>
      <c r="BF1783" s="228">
        <f>IF(N1783="snížená",J1783,0)</f>
        <v>0</v>
      </c>
      <c r="BG1783" s="228">
        <f>IF(N1783="zákl. přenesená",J1783,0)</f>
        <v>0</v>
      </c>
      <c r="BH1783" s="228">
        <f>IF(N1783="sníž. přenesená",J1783,0)</f>
        <v>0</v>
      </c>
      <c r="BI1783" s="228">
        <f>IF(N1783="nulová",J1783,0)</f>
        <v>0</v>
      </c>
      <c r="BJ1783" s="24" t="s">
        <v>82</v>
      </c>
      <c r="BK1783" s="228">
        <f>ROUND(I1783*H1783,2)</f>
        <v>0</v>
      </c>
      <c r="BL1783" s="24" t="s">
        <v>251</v>
      </c>
      <c r="BM1783" s="24" t="s">
        <v>2306</v>
      </c>
    </row>
    <row r="1784" s="11" customFormat="1">
      <c r="B1784" s="229"/>
      <c r="C1784" s="230"/>
      <c r="D1784" s="231" t="s">
        <v>152</v>
      </c>
      <c r="E1784" s="232" t="s">
        <v>30</v>
      </c>
      <c r="F1784" s="233" t="s">
        <v>2307</v>
      </c>
      <c r="G1784" s="230"/>
      <c r="H1784" s="232" t="s">
        <v>30</v>
      </c>
      <c r="I1784" s="234"/>
      <c r="J1784" s="230"/>
      <c r="K1784" s="230"/>
      <c r="L1784" s="235"/>
      <c r="M1784" s="236"/>
      <c r="N1784" s="237"/>
      <c r="O1784" s="237"/>
      <c r="P1784" s="237"/>
      <c r="Q1784" s="237"/>
      <c r="R1784" s="237"/>
      <c r="S1784" s="237"/>
      <c r="T1784" s="238"/>
      <c r="AT1784" s="239" t="s">
        <v>152</v>
      </c>
      <c r="AU1784" s="239" t="s">
        <v>84</v>
      </c>
      <c r="AV1784" s="11" t="s">
        <v>82</v>
      </c>
      <c r="AW1784" s="11" t="s">
        <v>37</v>
      </c>
      <c r="AX1784" s="11" t="s">
        <v>74</v>
      </c>
      <c r="AY1784" s="239" t="s">
        <v>143</v>
      </c>
    </row>
    <row r="1785" s="12" customFormat="1">
      <c r="B1785" s="240"/>
      <c r="C1785" s="241"/>
      <c r="D1785" s="231" t="s">
        <v>152</v>
      </c>
      <c r="E1785" s="242" t="s">
        <v>30</v>
      </c>
      <c r="F1785" s="243" t="s">
        <v>414</v>
      </c>
      <c r="G1785" s="241"/>
      <c r="H1785" s="244">
        <v>100</v>
      </c>
      <c r="I1785" s="245"/>
      <c r="J1785" s="241"/>
      <c r="K1785" s="241"/>
      <c r="L1785" s="246"/>
      <c r="M1785" s="247"/>
      <c r="N1785" s="248"/>
      <c r="O1785" s="248"/>
      <c r="P1785" s="248"/>
      <c r="Q1785" s="248"/>
      <c r="R1785" s="248"/>
      <c r="S1785" s="248"/>
      <c r="T1785" s="249"/>
      <c r="AT1785" s="250" t="s">
        <v>152</v>
      </c>
      <c r="AU1785" s="250" t="s">
        <v>84</v>
      </c>
      <c r="AV1785" s="12" t="s">
        <v>84</v>
      </c>
      <c r="AW1785" s="12" t="s">
        <v>37</v>
      </c>
      <c r="AX1785" s="12" t="s">
        <v>82</v>
      </c>
      <c r="AY1785" s="250" t="s">
        <v>143</v>
      </c>
    </row>
    <row r="1786" s="1" customFormat="1" ht="51" customHeight="1">
      <c r="B1786" s="46"/>
      <c r="C1786" s="217" t="s">
        <v>2308</v>
      </c>
      <c r="D1786" s="217" t="s">
        <v>145</v>
      </c>
      <c r="E1786" s="218" t="s">
        <v>2309</v>
      </c>
      <c r="F1786" s="219" t="s">
        <v>2310</v>
      </c>
      <c r="G1786" s="220" t="s">
        <v>209</v>
      </c>
      <c r="H1786" s="221">
        <v>30</v>
      </c>
      <c r="I1786" s="222"/>
      <c r="J1786" s="223">
        <f>ROUND(I1786*H1786,2)</f>
        <v>0</v>
      </c>
      <c r="K1786" s="219" t="s">
        <v>30</v>
      </c>
      <c r="L1786" s="72"/>
      <c r="M1786" s="224" t="s">
        <v>30</v>
      </c>
      <c r="N1786" s="225" t="s">
        <v>45</v>
      </c>
      <c r="O1786" s="47"/>
      <c r="P1786" s="226">
        <f>O1786*H1786</f>
        <v>0</v>
      </c>
      <c r="Q1786" s="226">
        <v>0</v>
      </c>
      <c r="R1786" s="226">
        <f>Q1786*H1786</f>
        <v>0</v>
      </c>
      <c r="S1786" s="226">
        <v>0</v>
      </c>
      <c r="T1786" s="227">
        <f>S1786*H1786</f>
        <v>0</v>
      </c>
      <c r="AR1786" s="24" t="s">
        <v>251</v>
      </c>
      <c r="AT1786" s="24" t="s">
        <v>145</v>
      </c>
      <c r="AU1786" s="24" t="s">
        <v>84</v>
      </c>
      <c r="AY1786" s="24" t="s">
        <v>143</v>
      </c>
      <c r="BE1786" s="228">
        <f>IF(N1786="základní",J1786,0)</f>
        <v>0</v>
      </c>
      <c r="BF1786" s="228">
        <f>IF(N1786="snížená",J1786,0)</f>
        <v>0</v>
      </c>
      <c r="BG1786" s="228">
        <f>IF(N1786="zákl. přenesená",J1786,0)</f>
        <v>0</v>
      </c>
      <c r="BH1786" s="228">
        <f>IF(N1786="sníž. přenesená",J1786,0)</f>
        <v>0</v>
      </c>
      <c r="BI1786" s="228">
        <f>IF(N1786="nulová",J1786,0)</f>
        <v>0</v>
      </c>
      <c r="BJ1786" s="24" t="s">
        <v>82</v>
      </c>
      <c r="BK1786" s="228">
        <f>ROUND(I1786*H1786,2)</f>
        <v>0</v>
      </c>
      <c r="BL1786" s="24" t="s">
        <v>251</v>
      </c>
      <c r="BM1786" s="24" t="s">
        <v>2311</v>
      </c>
    </row>
    <row r="1787" s="1" customFormat="1" ht="16.5" customHeight="1">
      <c r="B1787" s="46"/>
      <c r="C1787" s="217" t="s">
        <v>2312</v>
      </c>
      <c r="D1787" s="217" t="s">
        <v>145</v>
      </c>
      <c r="E1787" s="218" t="s">
        <v>2313</v>
      </c>
      <c r="F1787" s="219" t="s">
        <v>2314</v>
      </c>
      <c r="G1787" s="220" t="s">
        <v>321</v>
      </c>
      <c r="H1787" s="221">
        <v>12</v>
      </c>
      <c r="I1787" s="222"/>
      <c r="J1787" s="223">
        <f>ROUND(I1787*H1787,2)</f>
        <v>0</v>
      </c>
      <c r="K1787" s="219" t="s">
        <v>149</v>
      </c>
      <c r="L1787" s="72"/>
      <c r="M1787" s="224" t="s">
        <v>30</v>
      </c>
      <c r="N1787" s="225" t="s">
        <v>45</v>
      </c>
      <c r="O1787" s="47"/>
      <c r="P1787" s="226">
        <f>O1787*H1787</f>
        <v>0</v>
      </c>
      <c r="Q1787" s="226">
        <v>0</v>
      </c>
      <c r="R1787" s="226">
        <f>Q1787*H1787</f>
        <v>0</v>
      </c>
      <c r="S1787" s="226">
        <v>0</v>
      </c>
      <c r="T1787" s="227">
        <f>S1787*H1787</f>
        <v>0</v>
      </c>
      <c r="AR1787" s="24" t="s">
        <v>251</v>
      </c>
      <c r="AT1787" s="24" t="s">
        <v>145</v>
      </c>
      <c r="AU1787" s="24" t="s">
        <v>84</v>
      </c>
      <c r="AY1787" s="24" t="s">
        <v>143</v>
      </c>
      <c r="BE1787" s="228">
        <f>IF(N1787="základní",J1787,0)</f>
        <v>0</v>
      </c>
      <c r="BF1787" s="228">
        <f>IF(N1787="snížená",J1787,0)</f>
        <v>0</v>
      </c>
      <c r="BG1787" s="228">
        <f>IF(N1787="zákl. přenesená",J1787,0)</f>
        <v>0</v>
      </c>
      <c r="BH1787" s="228">
        <f>IF(N1787="sníž. přenesená",J1787,0)</f>
        <v>0</v>
      </c>
      <c r="BI1787" s="228">
        <f>IF(N1787="nulová",J1787,0)</f>
        <v>0</v>
      </c>
      <c r="BJ1787" s="24" t="s">
        <v>82</v>
      </c>
      <c r="BK1787" s="228">
        <f>ROUND(I1787*H1787,2)</f>
        <v>0</v>
      </c>
      <c r="BL1787" s="24" t="s">
        <v>251</v>
      </c>
      <c r="BM1787" s="24" t="s">
        <v>2315</v>
      </c>
    </row>
    <row r="1788" s="1" customFormat="1" ht="38.25" customHeight="1">
      <c r="B1788" s="46"/>
      <c r="C1788" s="273" t="s">
        <v>2316</v>
      </c>
      <c r="D1788" s="273" t="s">
        <v>195</v>
      </c>
      <c r="E1788" s="274" t="s">
        <v>2317</v>
      </c>
      <c r="F1788" s="275" t="s">
        <v>2318</v>
      </c>
      <c r="G1788" s="276" t="s">
        <v>321</v>
      </c>
      <c r="H1788" s="277">
        <v>7</v>
      </c>
      <c r="I1788" s="278"/>
      <c r="J1788" s="279">
        <f>ROUND(I1788*H1788,2)</f>
        <v>0</v>
      </c>
      <c r="K1788" s="275" t="s">
        <v>30</v>
      </c>
      <c r="L1788" s="280"/>
      <c r="M1788" s="281" t="s">
        <v>30</v>
      </c>
      <c r="N1788" s="282" t="s">
        <v>45</v>
      </c>
      <c r="O1788" s="47"/>
      <c r="P1788" s="226">
        <f>O1788*H1788</f>
        <v>0</v>
      </c>
      <c r="Q1788" s="226">
        <v>0.0080999999999999996</v>
      </c>
      <c r="R1788" s="226">
        <f>Q1788*H1788</f>
        <v>0.0567</v>
      </c>
      <c r="S1788" s="226">
        <v>0</v>
      </c>
      <c r="T1788" s="227">
        <f>S1788*H1788</f>
        <v>0</v>
      </c>
      <c r="AR1788" s="24" t="s">
        <v>363</v>
      </c>
      <c r="AT1788" s="24" t="s">
        <v>195</v>
      </c>
      <c r="AU1788" s="24" t="s">
        <v>84</v>
      </c>
      <c r="AY1788" s="24" t="s">
        <v>143</v>
      </c>
      <c r="BE1788" s="228">
        <f>IF(N1788="základní",J1788,0)</f>
        <v>0</v>
      </c>
      <c r="BF1788" s="228">
        <f>IF(N1788="snížená",J1788,0)</f>
        <v>0</v>
      </c>
      <c r="BG1788" s="228">
        <f>IF(N1788="zákl. přenesená",J1788,0)</f>
        <v>0</v>
      </c>
      <c r="BH1788" s="228">
        <f>IF(N1788="sníž. přenesená",J1788,0)</f>
        <v>0</v>
      </c>
      <c r="BI1788" s="228">
        <f>IF(N1788="nulová",J1788,0)</f>
        <v>0</v>
      </c>
      <c r="BJ1788" s="24" t="s">
        <v>82</v>
      </c>
      <c r="BK1788" s="228">
        <f>ROUND(I1788*H1788,2)</f>
        <v>0</v>
      </c>
      <c r="BL1788" s="24" t="s">
        <v>251</v>
      </c>
      <c r="BM1788" s="24" t="s">
        <v>2319</v>
      </c>
    </row>
    <row r="1789" s="11" customFormat="1">
      <c r="B1789" s="229"/>
      <c r="C1789" s="230"/>
      <c r="D1789" s="231" t="s">
        <v>152</v>
      </c>
      <c r="E1789" s="232" t="s">
        <v>30</v>
      </c>
      <c r="F1789" s="233" t="s">
        <v>2320</v>
      </c>
      <c r="G1789" s="230"/>
      <c r="H1789" s="232" t="s">
        <v>30</v>
      </c>
      <c r="I1789" s="234"/>
      <c r="J1789" s="230"/>
      <c r="K1789" s="230"/>
      <c r="L1789" s="235"/>
      <c r="M1789" s="236"/>
      <c r="N1789" s="237"/>
      <c r="O1789" s="237"/>
      <c r="P1789" s="237"/>
      <c r="Q1789" s="237"/>
      <c r="R1789" s="237"/>
      <c r="S1789" s="237"/>
      <c r="T1789" s="238"/>
      <c r="AT1789" s="239" t="s">
        <v>152</v>
      </c>
      <c r="AU1789" s="239" t="s">
        <v>84</v>
      </c>
      <c r="AV1789" s="11" t="s">
        <v>82</v>
      </c>
      <c r="AW1789" s="11" t="s">
        <v>37</v>
      </c>
      <c r="AX1789" s="11" t="s">
        <v>74</v>
      </c>
      <c r="AY1789" s="239" t="s">
        <v>143</v>
      </c>
    </row>
    <row r="1790" s="11" customFormat="1">
      <c r="B1790" s="229"/>
      <c r="C1790" s="230"/>
      <c r="D1790" s="231" t="s">
        <v>152</v>
      </c>
      <c r="E1790" s="232" t="s">
        <v>30</v>
      </c>
      <c r="F1790" s="233" t="s">
        <v>2321</v>
      </c>
      <c r="G1790" s="230"/>
      <c r="H1790" s="232" t="s">
        <v>30</v>
      </c>
      <c r="I1790" s="234"/>
      <c r="J1790" s="230"/>
      <c r="K1790" s="230"/>
      <c r="L1790" s="235"/>
      <c r="M1790" s="236"/>
      <c r="N1790" s="237"/>
      <c r="O1790" s="237"/>
      <c r="P1790" s="237"/>
      <c r="Q1790" s="237"/>
      <c r="R1790" s="237"/>
      <c r="S1790" s="237"/>
      <c r="T1790" s="238"/>
      <c r="AT1790" s="239" t="s">
        <v>152</v>
      </c>
      <c r="AU1790" s="239" t="s">
        <v>84</v>
      </c>
      <c r="AV1790" s="11" t="s">
        <v>82</v>
      </c>
      <c r="AW1790" s="11" t="s">
        <v>37</v>
      </c>
      <c r="AX1790" s="11" t="s">
        <v>74</v>
      </c>
      <c r="AY1790" s="239" t="s">
        <v>143</v>
      </c>
    </row>
    <row r="1791" s="11" customFormat="1">
      <c r="B1791" s="229"/>
      <c r="C1791" s="230"/>
      <c r="D1791" s="231" t="s">
        <v>152</v>
      </c>
      <c r="E1791" s="232" t="s">
        <v>30</v>
      </c>
      <c r="F1791" s="233" t="s">
        <v>2322</v>
      </c>
      <c r="G1791" s="230"/>
      <c r="H1791" s="232" t="s">
        <v>30</v>
      </c>
      <c r="I1791" s="234"/>
      <c r="J1791" s="230"/>
      <c r="K1791" s="230"/>
      <c r="L1791" s="235"/>
      <c r="M1791" s="236"/>
      <c r="N1791" s="237"/>
      <c r="O1791" s="237"/>
      <c r="P1791" s="237"/>
      <c r="Q1791" s="237"/>
      <c r="R1791" s="237"/>
      <c r="S1791" s="237"/>
      <c r="T1791" s="238"/>
      <c r="AT1791" s="239" t="s">
        <v>152</v>
      </c>
      <c r="AU1791" s="239" t="s">
        <v>84</v>
      </c>
      <c r="AV1791" s="11" t="s">
        <v>82</v>
      </c>
      <c r="AW1791" s="11" t="s">
        <v>37</v>
      </c>
      <c r="AX1791" s="11" t="s">
        <v>74</v>
      </c>
      <c r="AY1791" s="239" t="s">
        <v>143</v>
      </c>
    </row>
    <row r="1792" s="11" customFormat="1">
      <c r="B1792" s="229"/>
      <c r="C1792" s="230"/>
      <c r="D1792" s="231" t="s">
        <v>152</v>
      </c>
      <c r="E1792" s="232" t="s">
        <v>30</v>
      </c>
      <c r="F1792" s="233" t="s">
        <v>2323</v>
      </c>
      <c r="G1792" s="230"/>
      <c r="H1792" s="232" t="s">
        <v>30</v>
      </c>
      <c r="I1792" s="234"/>
      <c r="J1792" s="230"/>
      <c r="K1792" s="230"/>
      <c r="L1792" s="235"/>
      <c r="M1792" s="236"/>
      <c r="N1792" s="237"/>
      <c r="O1792" s="237"/>
      <c r="P1792" s="237"/>
      <c r="Q1792" s="237"/>
      <c r="R1792" s="237"/>
      <c r="S1792" s="237"/>
      <c r="T1792" s="238"/>
      <c r="AT1792" s="239" t="s">
        <v>152</v>
      </c>
      <c r="AU1792" s="239" t="s">
        <v>84</v>
      </c>
      <c r="AV1792" s="11" t="s">
        <v>82</v>
      </c>
      <c r="AW1792" s="11" t="s">
        <v>37</v>
      </c>
      <c r="AX1792" s="11" t="s">
        <v>74</v>
      </c>
      <c r="AY1792" s="239" t="s">
        <v>143</v>
      </c>
    </row>
    <row r="1793" s="12" customFormat="1">
      <c r="B1793" s="240"/>
      <c r="C1793" s="241"/>
      <c r="D1793" s="231" t="s">
        <v>152</v>
      </c>
      <c r="E1793" s="242" t="s">
        <v>30</v>
      </c>
      <c r="F1793" s="243" t="s">
        <v>194</v>
      </c>
      <c r="G1793" s="241"/>
      <c r="H1793" s="244">
        <v>7</v>
      </c>
      <c r="I1793" s="245"/>
      <c r="J1793" s="241"/>
      <c r="K1793" s="241"/>
      <c r="L1793" s="246"/>
      <c r="M1793" s="247"/>
      <c r="N1793" s="248"/>
      <c r="O1793" s="248"/>
      <c r="P1793" s="248"/>
      <c r="Q1793" s="248"/>
      <c r="R1793" s="248"/>
      <c r="S1793" s="248"/>
      <c r="T1793" s="249"/>
      <c r="AT1793" s="250" t="s">
        <v>152</v>
      </c>
      <c r="AU1793" s="250" t="s">
        <v>84</v>
      </c>
      <c r="AV1793" s="12" t="s">
        <v>84</v>
      </c>
      <c r="AW1793" s="12" t="s">
        <v>37</v>
      </c>
      <c r="AX1793" s="12" t="s">
        <v>82</v>
      </c>
      <c r="AY1793" s="250" t="s">
        <v>143</v>
      </c>
    </row>
    <row r="1794" s="1" customFormat="1" ht="38.25" customHeight="1">
      <c r="B1794" s="46"/>
      <c r="C1794" s="273" t="s">
        <v>2324</v>
      </c>
      <c r="D1794" s="273" t="s">
        <v>195</v>
      </c>
      <c r="E1794" s="274" t="s">
        <v>2325</v>
      </c>
      <c r="F1794" s="275" t="s">
        <v>2326</v>
      </c>
      <c r="G1794" s="276" t="s">
        <v>321</v>
      </c>
      <c r="H1794" s="277">
        <v>5</v>
      </c>
      <c r="I1794" s="278"/>
      <c r="J1794" s="279">
        <f>ROUND(I1794*H1794,2)</f>
        <v>0</v>
      </c>
      <c r="K1794" s="275" t="s">
        <v>30</v>
      </c>
      <c r="L1794" s="280"/>
      <c r="M1794" s="281" t="s">
        <v>30</v>
      </c>
      <c r="N1794" s="282" t="s">
        <v>45</v>
      </c>
      <c r="O1794" s="47"/>
      <c r="P1794" s="226">
        <f>O1794*H1794</f>
        <v>0</v>
      </c>
      <c r="Q1794" s="226">
        <v>0.0080999999999999996</v>
      </c>
      <c r="R1794" s="226">
        <f>Q1794*H1794</f>
        <v>0.040499999999999994</v>
      </c>
      <c r="S1794" s="226">
        <v>0</v>
      </c>
      <c r="T1794" s="227">
        <f>S1794*H1794</f>
        <v>0</v>
      </c>
      <c r="AR1794" s="24" t="s">
        <v>363</v>
      </c>
      <c r="AT1794" s="24" t="s">
        <v>195</v>
      </c>
      <c r="AU1794" s="24" t="s">
        <v>84</v>
      </c>
      <c r="AY1794" s="24" t="s">
        <v>143</v>
      </c>
      <c r="BE1794" s="228">
        <f>IF(N1794="základní",J1794,0)</f>
        <v>0</v>
      </c>
      <c r="BF1794" s="228">
        <f>IF(N1794="snížená",J1794,0)</f>
        <v>0</v>
      </c>
      <c r="BG1794" s="228">
        <f>IF(N1794="zákl. přenesená",J1794,0)</f>
        <v>0</v>
      </c>
      <c r="BH1794" s="228">
        <f>IF(N1794="sníž. přenesená",J1794,0)</f>
        <v>0</v>
      </c>
      <c r="BI1794" s="228">
        <f>IF(N1794="nulová",J1794,0)</f>
        <v>0</v>
      </c>
      <c r="BJ1794" s="24" t="s">
        <v>82</v>
      </c>
      <c r="BK1794" s="228">
        <f>ROUND(I1794*H1794,2)</f>
        <v>0</v>
      </c>
      <c r="BL1794" s="24" t="s">
        <v>251</v>
      </c>
      <c r="BM1794" s="24" t="s">
        <v>2327</v>
      </c>
    </row>
    <row r="1795" s="11" customFormat="1">
      <c r="B1795" s="229"/>
      <c r="C1795" s="230"/>
      <c r="D1795" s="231" t="s">
        <v>152</v>
      </c>
      <c r="E1795" s="232" t="s">
        <v>30</v>
      </c>
      <c r="F1795" s="233" t="s">
        <v>2320</v>
      </c>
      <c r="G1795" s="230"/>
      <c r="H1795" s="232" t="s">
        <v>30</v>
      </c>
      <c r="I1795" s="234"/>
      <c r="J1795" s="230"/>
      <c r="K1795" s="230"/>
      <c r="L1795" s="235"/>
      <c r="M1795" s="236"/>
      <c r="N1795" s="237"/>
      <c r="O1795" s="237"/>
      <c r="P1795" s="237"/>
      <c r="Q1795" s="237"/>
      <c r="R1795" s="237"/>
      <c r="S1795" s="237"/>
      <c r="T1795" s="238"/>
      <c r="AT1795" s="239" t="s">
        <v>152</v>
      </c>
      <c r="AU1795" s="239" t="s">
        <v>84</v>
      </c>
      <c r="AV1795" s="11" t="s">
        <v>82</v>
      </c>
      <c r="AW1795" s="11" t="s">
        <v>37</v>
      </c>
      <c r="AX1795" s="11" t="s">
        <v>74</v>
      </c>
      <c r="AY1795" s="239" t="s">
        <v>143</v>
      </c>
    </row>
    <row r="1796" s="11" customFormat="1">
      <c r="B1796" s="229"/>
      <c r="C1796" s="230"/>
      <c r="D1796" s="231" t="s">
        <v>152</v>
      </c>
      <c r="E1796" s="232" t="s">
        <v>30</v>
      </c>
      <c r="F1796" s="233" t="s">
        <v>2321</v>
      </c>
      <c r="G1796" s="230"/>
      <c r="H1796" s="232" t="s">
        <v>30</v>
      </c>
      <c r="I1796" s="234"/>
      <c r="J1796" s="230"/>
      <c r="K1796" s="230"/>
      <c r="L1796" s="235"/>
      <c r="M1796" s="236"/>
      <c r="N1796" s="237"/>
      <c r="O1796" s="237"/>
      <c r="P1796" s="237"/>
      <c r="Q1796" s="237"/>
      <c r="R1796" s="237"/>
      <c r="S1796" s="237"/>
      <c r="T1796" s="238"/>
      <c r="AT1796" s="239" t="s">
        <v>152</v>
      </c>
      <c r="AU1796" s="239" t="s">
        <v>84</v>
      </c>
      <c r="AV1796" s="11" t="s">
        <v>82</v>
      </c>
      <c r="AW1796" s="11" t="s">
        <v>37</v>
      </c>
      <c r="AX1796" s="11" t="s">
        <v>74</v>
      </c>
      <c r="AY1796" s="239" t="s">
        <v>143</v>
      </c>
    </row>
    <row r="1797" s="11" customFormat="1">
      <c r="B1797" s="229"/>
      <c r="C1797" s="230"/>
      <c r="D1797" s="231" t="s">
        <v>152</v>
      </c>
      <c r="E1797" s="232" t="s">
        <v>30</v>
      </c>
      <c r="F1797" s="233" t="s">
        <v>2322</v>
      </c>
      <c r="G1797" s="230"/>
      <c r="H1797" s="232" t="s">
        <v>30</v>
      </c>
      <c r="I1797" s="234"/>
      <c r="J1797" s="230"/>
      <c r="K1797" s="230"/>
      <c r="L1797" s="235"/>
      <c r="M1797" s="236"/>
      <c r="N1797" s="237"/>
      <c r="O1797" s="237"/>
      <c r="P1797" s="237"/>
      <c r="Q1797" s="237"/>
      <c r="R1797" s="237"/>
      <c r="S1797" s="237"/>
      <c r="T1797" s="238"/>
      <c r="AT1797" s="239" t="s">
        <v>152</v>
      </c>
      <c r="AU1797" s="239" t="s">
        <v>84</v>
      </c>
      <c r="AV1797" s="11" t="s">
        <v>82</v>
      </c>
      <c r="AW1797" s="11" t="s">
        <v>37</v>
      </c>
      <c r="AX1797" s="11" t="s">
        <v>74</v>
      </c>
      <c r="AY1797" s="239" t="s">
        <v>143</v>
      </c>
    </row>
    <row r="1798" s="11" customFormat="1">
      <c r="B1798" s="229"/>
      <c r="C1798" s="230"/>
      <c r="D1798" s="231" t="s">
        <v>152</v>
      </c>
      <c r="E1798" s="232" t="s">
        <v>30</v>
      </c>
      <c r="F1798" s="233" t="s">
        <v>2328</v>
      </c>
      <c r="G1798" s="230"/>
      <c r="H1798" s="232" t="s">
        <v>30</v>
      </c>
      <c r="I1798" s="234"/>
      <c r="J1798" s="230"/>
      <c r="K1798" s="230"/>
      <c r="L1798" s="235"/>
      <c r="M1798" s="236"/>
      <c r="N1798" s="237"/>
      <c r="O1798" s="237"/>
      <c r="P1798" s="237"/>
      <c r="Q1798" s="237"/>
      <c r="R1798" s="237"/>
      <c r="S1798" s="237"/>
      <c r="T1798" s="238"/>
      <c r="AT1798" s="239" t="s">
        <v>152</v>
      </c>
      <c r="AU1798" s="239" t="s">
        <v>84</v>
      </c>
      <c r="AV1798" s="11" t="s">
        <v>82</v>
      </c>
      <c r="AW1798" s="11" t="s">
        <v>37</v>
      </c>
      <c r="AX1798" s="11" t="s">
        <v>74</v>
      </c>
      <c r="AY1798" s="239" t="s">
        <v>143</v>
      </c>
    </row>
    <row r="1799" s="12" customFormat="1">
      <c r="B1799" s="240"/>
      <c r="C1799" s="241"/>
      <c r="D1799" s="231" t="s">
        <v>152</v>
      </c>
      <c r="E1799" s="242" t="s">
        <v>30</v>
      </c>
      <c r="F1799" s="243" t="s">
        <v>174</v>
      </c>
      <c r="G1799" s="241"/>
      <c r="H1799" s="244">
        <v>5</v>
      </c>
      <c r="I1799" s="245"/>
      <c r="J1799" s="241"/>
      <c r="K1799" s="241"/>
      <c r="L1799" s="246"/>
      <c r="M1799" s="247"/>
      <c r="N1799" s="248"/>
      <c r="O1799" s="248"/>
      <c r="P1799" s="248"/>
      <c r="Q1799" s="248"/>
      <c r="R1799" s="248"/>
      <c r="S1799" s="248"/>
      <c r="T1799" s="249"/>
      <c r="AT1799" s="250" t="s">
        <v>152</v>
      </c>
      <c r="AU1799" s="250" t="s">
        <v>84</v>
      </c>
      <c r="AV1799" s="12" t="s">
        <v>84</v>
      </c>
      <c r="AW1799" s="12" t="s">
        <v>37</v>
      </c>
      <c r="AX1799" s="12" t="s">
        <v>82</v>
      </c>
      <c r="AY1799" s="250" t="s">
        <v>143</v>
      </c>
    </row>
    <row r="1800" s="1" customFormat="1" ht="25.5" customHeight="1">
      <c r="B1800" s="46"/>
      <c r="C1800" s="217" t="s">
        <v>2329</v>
      </c>
      <c r="D1800" s="217" t="s">
        <v>145</v>
      </c>
      <c r="E1800" s="218" t="s">
        <v>2330</v>
      </c>
      <c r="F1800" s="219" t="s">
        <v>2331</v>
      </c>
      <c r="G1800" s="220" t="s">
        <v>209</v>
      </c>
      <c r="H1800" s="221">
        <v>140</v>
      </c>
      <c r="I1800" s="222"/>
      <c r="J1800" s="223">
        <f>ROUND(I1800*H1800,2)</f>
        <v>0</v>
      </c>
      <c r="K1800" s="219" t="s">
        <v>30</v>
      </c>
      <c r="L1800" s="72"/>
      <c r="M1800" s="224" t="s">
        <v>30</v>
      </c>
      <c r="N1800" s="225" t="s">
        <v>45</v>
      </c>
      <c r="O1800" s="47"/>
      <c r="P1800" s="226">
        <f>O1800*H1800</f>
        <v>0</v>
      </c>
      <c r="Q1800" s="226">
        <v>0</v>
      </c>
      <c r="R1800" s="226">
        <f>Q1800*H1800</f>
        <v>0</v>
      </c>
      <c r="S1800" s="226">
        <v>0</v>
      </c>
      <c r="T1800" s="227">
        <f>S1800*H1800</f>
        <v>0</v>
      </c>
      <c r="AR1800" s="24" t="s">
        <v>251</v>
      </c>
      <c r="AT1800" s="24" t="s">
        <v>145</v>
      </c>
      <c r="AU1800" s="24" t="s">
        <v>84</v>
      </c>
      <c r="AY1800" s="24" t="s">
        <v>143</v>
      </c>
      <c r="BE1800" s="228">
        <f>IF(N1800="základní",J1800,0)</f>
        <v>0</v>
      </c>
      <c r="BF1800" s="228">
        <f>IF(N1800="snížená",J1800,0)</f>
        <v>0</v>
      </c>
      <c r="BG1800" s="228">
        <f>IF(N1800="zákl. přenesená",J1800,0)</f>
        <v>0</v>
      </c>
      <c r="BH1800" s="228">
        <f>IF(N1800="sníž. přenesená",J1800,0)</f>
        <v>0</v>
      </c>
      <c r="BI1800" s="228">
        <f>IF(N1800="nulová",J1800,0)</f>
        <v>0</v>
      </c>
      <c r="BJ1800" s="24" t="s">
        <v>82</v>
      </c>
      <c r="BK1800" s="228">
        <f>ROUND(I1800*H1800,2)</f>
        <v>0</v>
      </c>
      <c r="BL1800" s="24" t="s">
        <v>251</v>
      </c>
      <c r="BM1800" s="24" t="s">
        <v>2332</v>
      </c>
    </row>
    <row r="1801" s="11" customFormat="1">
      <c r="B1801" s="229"/>
      <c r="C1801" s="230"/>
      <c r="D1801" s="231" t="s">
        <v>152</v>
      </c>
      <c r="E1801" s="232" t="s">
        <v>30</v>
      </c>
      <c r="F1801" s="233" t="s">
        <v>2333</v>
      </c>
      <c r="G1801" s="230"/>
      <c r="H1801" s="232" t="s">
        <v>30</v>
      </c>
      <c r="I1801" s="234"/>
      <c r="J1801" s="230"/>
      <c r="K1801" s="230"/>
      <c r="L1801" s="235"/>
      <c r="M1801" s="236"/>
      <c r="N1801" s="237"/>
      <c r="O1801" s="237"/>
      <c r="P1801" s="237"/>
      <c r="Q1801" s="237"/>
      <c r="R1801" s="237"/>
      <c r="S1801" s="237"/>
      <c r="T1801" s="238"/>
      <c r="AT1801" s="239" t="s">
        <v>152</v>
      </c>
      <c r="AU1801" s="239" t="s">
        <v>84</v>
      </c>
      <c r="AV1801" s="11" t="s">
        <v>82</v>
      </c>
      <c r="AW1801" s="11" t="s">
        <v>37</v>
      </c>
      <c r="AX1801" s="11" t="s">
        <v>74</v>
      </c>
      <c r="AY1801" s="239" t="s">
        <v>143</v>
      </c>
    </row>
    <row r="1802" s="12" customFormat="1">
      <c r="B1802" s="240"/>
      <c r="C1802" s="241"/>
      <c r="D1802" s="231" t="s">
        <v>152</v>
      </c>
      <c r="E1802" s="242" t="s">
        <v>30</v>
      </c>
      <c r="F1802" s="243" t="s">
        <v>2334</v>
      </c>
      <c r="G1802" s="241"/>
      <c r="H1802" s="244">
        <v>140</v>
      </c>
      <c r="I1802" s="245"/>
      <c r="J1802" s="241"/>
      <c r="K1802" s="241"/>
      <c r="L1802" s="246"/>
      <c r="M1802" s="247"/>
      <c r="N1802" s="248"/>
      <c r="O1802" s="248"/>
      <c r="P1802" s="248"/>
      <c r="Q1802" s="248"/>
      <c r="R1802" s="248"/>
      <c r="S1802" s="248"/>
      <c r="T1802" s="249"/>
      <c r="AT1802" s="250" t="s">
        <v>152</v>
      </c>
      <c r="AU1802" s="250" t="s">
        <v>84</v>
      </c>
      <c r="AV1802" s="12" t="s">
        <v>84</v>
      </c>
      <c r="AW1802" s="12" t="s">
        <v>37</v>
      </c>
      <c r="AX1802" s="12" t="s">
        <v>82</v>
      </c>
      <c r="AY1802" s="250" t="s">
        <v>143</v>
      </c>
    </row>
    <row r="1803" s="1" customFormat="1" ht="25.5" customHeight="1">
      <c r="B1803" s="46"/>
      <c r="C1803" s="217" t="s">
        <v>2335</v>
      </c>
      <c r="D1803" s="217" t="s">
        <v>145</v>
      </c>
      <c r="E1803" s="218" t="s">
        <v>2336</v>
      </c>
      <c r="F1803" s="219" t="s">
        <v>2337</v>
      </c>
      <c r="G1803" s="220" t="s">
        <v>247</v>
      </c>
      <c r="H1803" s="221">
        <v>176.40000000000001</v>
      </c>
      <c r="I1803" s="222"/>
      <c r="J1803" s="223">
        <f>ROUND(I1803*H1803,2)</f>
        <v>0</v>
      </c>
      <c r="K1803" s="219" t="s">
        <v>30</v>
      </c>
      <c r="L1803" s="72"/>
      <c r="M1803" s="224" t="s">
        <v>30</v>
      </c>
      <c r="N1803" s="225" t="s">
        <v>45</v>
      </c>
      <c r="O1803" s="47"/>
      <c r="P1803" s="226">
        <f>O1803*H1803</f>
        <v>0</v>
      </c>
      <c r="Q1803" s="226">
        <v>0</v>
      </c>
      <c r="R1803" s="226">
        <f>Q1803*H1803</f>
        <v>0</v>
      </c>
      <c r="S1803" s="226">
        <v>0</v>
      </c>
      <c r="T1803" s="227">
        <f>S1803*H1803</f>
        <v>0</v>
      </c>
      <c r="AR1803" s="24" t="s">
        <v>251</v>
      </c>
      <c r="AT1803" s="24" t="s">
        <v>145</v>
      </c>
      <c r="AU1803" s="24" t="s">
        <v>84</v>
      </c>
      <c r="AY1803" s="24" t="s">
        <v>143</v>
      </c>
      <c r="BE1803" s="228">
        <f>IF(N1803="základní",J1803,0)</f>
        <v>0</v>
      </c>
      <c r="BF1803" s="228">
        <f>IF(N1803="snížená",J1803,0)</f>
        <v>0</v>
      </c>
      <c r="BG1803" s="228">
        <f>IF(N1803="zákl. přenesená",J1803,0)</f>
        <v>0</v>
      </c>
      <c r="BH1803" s="228">
        <f>IF(N1803="sníž. přenesená",J1803,0)</f>
        <v>0</v>
      </c>
      <c r="BI1803" s="228">
        <f>IF(N1803="nulová",J1803,0)</f>
        <v>0</v>
      </c>
      <c r="BJ1803" s="24" t="s">
        <v>82</v>
      </c>
      <c r="BK1803" s="228">
        <f>ROUND(I1803*H1803,2)</f>
        <v>0</v>
      </c>
      <c r="BL1803" s="24" t="s">
        <v>251</v>
      </c>
      <c r="BM1803" s="24" t="s">
        <v>2338</v>
      </c>
    </row>
    <row r="1804" s="11" customFormat="1">
      <c r="B1804" s="229"/>
      <c r="C1804" s="230"/>
      <c r="D1804" s="231" t="s">
        <v>152</v>
      </c>
      <c r="E1804" s="232" t="s">
        <v>30</v>
      </c>
      <c r="F1804" s="233" t="s">
        <v>2339</v>
      </c>
      <c r="G1804" s="230"/>
      <c r="H1804" s="232" t="s">
        <v>30</v>
      </c>
      <c r="I1804" s="234"/>
      <c r="J1804" s="230"/>
      <c r="K1804" s="230"/>
      <c r="L1804" s="235"/>
      <c r="M1804" s="236"/>
      <c r="N1804" s="237"/>
      <c r="O1804" s="237"/>
      <c r="P1804" s="237"/>
      <c r="Q1804" s="237"/>
      <c r="R1804" s="237"/>
      <c r="S1804" s="237"/>
      <c r="T1804" s="238"/>
      <c r="AT1804" s="239" t="s">
        <v>152</v>
      </c>
      <c r="AU1804" s="239" t="s">
        <v>84</v>
      </c>
      <c r="AV1804" s="11" t="s">
        <v>82</v>
      </c>
      <c r="AW1804" s="11" t="s">
        <v>37</v>
      </c>
      <c r="AX1804" s="11" t="s">
        <v>74</v>
      </c>
      <c r="AY1804" s="239" t="s">
        <v>143</v>
      </c>
    </row>
    <row r="1805" s="11" customFormat="1">
      <c r="B1805" s="229"/>
      <c r="C1805" s="230"/>
      <c r="D1805" s="231" t="s">
        <v>152</v>
      </c>
      <c r="E1805" s="232" t="s">
        <v>30</v>
      </c>
      <c r="F1805" s="233" t="s">
        <v>2340</v>
      </c>
      <c r="G1805" s="230"/>
      <c r="H1805" s="232" t="s">
        <v>30</v>
      </c>
      <c r="I1805" s="234"/>
      <c r="J1805" s="230"/>
      <c r="K1805" s="230"/>
      <c r="L1805" s="235"/>
      <c r="M1805" s="236"/>
      <c r="N1805" s="237"/>
      <c r="O1805" s="237"/>
      <c r="P1805" s="237"/>
      <c r="Q1805" s="237"/>
      <c r="R1805" s="237"/>
      <c r="S1805" s="237"/>
      <c r="T1805" s="238"/>
      <c r="AT1805" s="239" t="s">
        <v>152</v>
      </c>
      <c r="AU1805" s="239" t="s">
        <v>84</v>
      </c>
      <c r="AV1805" s="11" t="s">
        <v>82</v>
      </c>
      <c r="AW1805" s="11" t="s">
        <v>37</v>
      </c>
      <c r="AX1805" s="11" t="s">
        <v>74</v>
      </c>
      <c r="AY1805" s="239" t="s">
        <v>143</v>
      </c>
    </row>
    <row r="1806" s="12" customFormat="1">
      <c r="B1806" s="240"/>
      <c r="C1806" s="241"/>
      <c r="D1806" s="231" t="s">
        <v>152</v>
      </c>
      <c r="E1806" s="242" t="s">
        <v>30</v>
      </c>
      <c r="F1806" s="243" t="s">
        <v>2341</v>
      </c>
      <c r="G1806" s="241"/>
      <c r="H1806" s="244">
        <v>176.40000000000001</v>
      </c>
      <c r="I1806" s="245"/>
      <c r="J1806" s="241"/>
      <c r="K1806" s="241"/>
      <c r="L1806" s="246"/>
      <c r="M1806" s="247"/>
      <c r="N1806" s="248"/>
      <c r="O1806" s="248"/>
      <c r="P1806" s="248"/>
      <c r="Q1806" s="248"/>
      <c r="R1806" s="248"/>
      <c r="S1806" s="248"/>
      <c r="T1806" s="249"/>
      <c r="AT1806" s="250" t="s">
        <v>152</v>
      </c>
      <c r="AU1806" s="250" t="s">
        <v>84</v>
      </c>
      <c r="AV1806" s="12" t="s">
        <v>84</v>
      </c>
      <c r="AW1806" s="12" t="s">
        <v>37</v>
      </c>
      <c r="AX1806" s="12" t="s">
        <v>82</v>
      </c>
      <c r="AY1806" s="250" t="s">
        <v>143</v>
      </c>
    </row>
    <row r="1807" s="1" customFormat="1" ht="38.25" customHeight="1">
      <c r="B1807" s="46"/>
      <c r="C1807" s="217" t="s">
        <v>2342</v>
      </c>
      <c r="D1807" s="217" t="s">
        <v>145</v>
      </c>
      <c r="E1807" s="218" t="s">
        <v>2343</v>
      </c>
      <c r="F1807" s="219" t="s">
        <v>2344</v>
      </c>
      <c r="G1807" s="220" t="s">
        <v>198</v>
      </c>
      <c r="H1807" s="221">
        <v>0.58799999999999997</v>
      </c>
      <c r="I1807" s="222"/>
      <c r="J1807" s="223">
        <f>ROUND(I1807*H1807,2)</f>
        <v>0</v>
      </c>
      <c r="K1807" s="219" t="s">
        <v>149</v>
      </c>
      <c r="L1807" s="72"/>
      <c r="M1807" s="224" t="s">
        <v>30</v>
      </c>
      <c r="N1807" s="225" t="s">
        <v>45</v>
      </c>
      <c r="O1807" s="47"/>
      <c r="P1807" s="226">
        <f>O1807*H1807</f>
        <v>0</v>
      </c>
      <c r="Q1807" s="226">
        <v>0</v>
      </c>
      <c r="R1807" s="226">
        <f>Q1807*H1807</f>
        <v>0</v>
      </c>
      <c r="S1807" s="226">
        <v>0</v>
      </c>
      <c r="T1807" s="227">
        <f>S1807*H1807</f>
        <v>0</v>
      </c>
      <c r="AR1807" s="24" t="s">
        <v>251</v>
      </c>
      <c r="AT1807" s="24" t="s">
        <v>145</v>
      </c>
      <c r="AU1807" s="24" t="s">
        <v>84</v>
      </c>
      <c r="AY1807" s="24" t="s">
        <v>143</v>
      </c>
      <c r="BE1807" s="228">
        <f>IF(N1807="základní",J1807,0)</f>
        <v>0</v>
      </c>
      <c r="BF1807" s="228">
        <f>IF(N1807="snížená",J1807,0)</f>
        <v>0</v>
      </c>
      <c r="BG1807" s="228">
        <f>IF(N1807="zákl. přenesená",J1807,0)</f>
        <v>0</v>
      </c>
      <c r="BH1807" s="228">
        <f>IF(N1807="sníž. přenesená",J1807,0)</f>
        <v>0</v>
      </c>
      <c r="BI1807" s="228">
        <f>IF(N1807="nulová",J1807,0)</f>
        <v>0</v>
      </c>
      <c r="BJ1807" s="24" t="s">
        <v>82</v>
      </c>
      <c r="BK1807" s="228">
        <f>ROUND(I1807*H1807,2)</f>
        <v>0</v>
      </c>
      <c r="BL1807" s="24" t="s">
        <v>251</v>
      </c>
      <c r="BM1807" s="24" t="s">
        <v>2345</v>
      </c>
    </row>
    <row r="1808" s="10" customFormat="1" ht="29.88" customHeight="1">
      <c r="B1808" s="201"/>
      <c r="C1808" s="202"/>
      <c r="D1808" s="203" t="s">
        <v>73</v>
      </c>
      <c r="E1808" s="215" t="s">
        <v>2346</v>
      </c>
      <c r="F1808" s="215" t="s">
        <v>2347</v>
      </c>
      <c r="G1808" s="202"/>
      <c r="H1808" s="202"/>
      <c r="I1808" s="205"/>
      <c r="J1808" s="216">
        <f>BK1808</f>
        <v>0</v>
      </c>
      <c r="K1808" s="202"/>
      <c r="L1808" s="207"/>
      <c r="M1808" s="208"/>
      <c r="N1808" s="209"/>
      <c r="O1808" s="209"/>
      <c r="P1808" s="210">
        <f>SUM(P1809:P1814)</f>
        <v>0</v>
      </c>
      <c r="Q1808" s="209"/>
      <c r="R1808" s="210">
        <f>SUM(R1809:R1814)</f>
        <v>0.00085000000000000006</v>
      </c>
      <c r="S1808" s="209"/>
      <c r="T1808" s="211">
        <f>SUM(T1809:T1814)</f>
        <v>0</v>
      </c>
      <c r="AR1808" s="212" t="s">
        <v>84</v>
      </c>
      <c r="AT1808" s="213" t="s">
        <v>73</v>
      </c>
      <c r="AU1808" s="213" t="s">
        <v>82</v>
      </c>
      <c r="AY1808" s="212" t="s">
        <v>143</v>
      </c>
      <c r="BK1808" s="214">
        <f>SUM(BK1809:BK1814)</f>
        <v>0</v>
      </c>
    </row>
    <row r="1809" s="1" customFormat="1" ht="38.25" customHeight="1">
      <c r="B1809" s="46"/>
      <c r="C1809" s="217" t="s">
        <v>2348</v>
      </c>
      <c r="D1809" s="217" t="s">
        <v>145</v>
      </c>
      <c r="E1809" s="218" t="s">
        <v>2349</v>
      </c>
      <c r="F1809" s="219" t="s">
        <v>2350</v>
      </c>
      <c r="G1809" s="220" t="s">
        <v>209</v>
      </c>
      <c r="H1809" s="221">
        <v>8.5</v>
      </c>
      <c r="I1809" s="222"/>
      <c r="J1809" s="223">
        <f>ROUND(I1809*H1809,2)</f>
        <v>0</v>
      </c>
      <c r="K1809" s="219" t="s">
        <v>149</v>
      </c>
      <c r="L1809" s="72"/>
      <c r="M1809" s="224" t="s">
        <v>30</v>
      </c>
      <c r="N1809" s="225" t="s">
        <v>45</v>
      </c>
      <c r="O1809" s="47"/>
      <c r="P1809" s="226">
        <f>O1809*H1809</f>
        <v>0</v>
      </c>
      <c r="Q1809" s="226">
        <v>0.00010000000000000001</v>
      </c>
      <c r="R1809" s="226">
        <f>Q1809*H1809</f>
        <v>0.00085000000000000006</v>
      </c>
      <c r="S1809" s="226">
        <v>0</v>
      </c>
      <c r="T1809" s="227">
        <f>S1809*H1809</f>
        <v>0</v>
      </c>
      <c r="AR1809" s="24" t="s">
        <v>251</v>
      </c>
      <c r="AT1809" s="24" t="s">
        <v>145</v>
      </c>
      <c r="AU1809" s="24" t="s">
        <v>84</v>
      </c>
      <c r="AY1809" s="24" t="s">
        <v>143</v>
      </c>
      <c r="BE1809" s="228">
        <f>IF(N1809="základní",J1809,0)</f>
        <v>0</v>
      </c>
      <c r="BF1809" s="228">
        <f>IF(N1809="snížená",J1809,0)</f>
        <v>0</v>
      </c>
      <c r="BG1809" s="228">
        <f>IF(N1809="zákl. přenesená",J1809,0)</f>
        <v>0</v>
      </c>
      <c r="BH1809" s="228">
        <f>IF(N1809="sníž. přenesená",J1809,0)</f>
        <v>0</v>
      </c>
      <c r="BI1809" s="228">
        <f>IF(N1809="nulová",J1809,0)</f>
        <v>0</v>
      </c>
      <c r="BJ1809" s="24" t="s">
        <v>82</v>
      </c>
      <c r="BK1809" s="228">
        <f>ROUND(I1809*H1809,2)</f>
        <v>0</v>
      </c>
      <c r="BL1809" s="24" t="s">
        <v>251</v>
      </c>
      <c r="BM1809" s="24" t="s">
        <v>2351</v>
      </c>
    </row>
    <row r="1810" s="11" customFormat="1">
      <c r="B1810" s="229"/>
      <c r="C1810" s="230"/>
      <c r="D1810" s="231" t="s">
        <v>152</v>
      </c>
      <c r="E1810" s="232" t="s">
        <v>30</v>
      </c>
      <c r="F1810" s="233" t="s">
        <v>963</v>
      </c>
      <c r="G1810" s="230"/>
      <c r="H1810" s="232" t="s">
        <v>30</v>
      </c>
      <c r="I1810" s="234"/>
      <c r="J1810" s="230"/>
      <c r="K1810" s="230"/>
      <c r="L1810" s="235"/>
      <c r="M1810" s="236"/>
      <c r="N1810" s="237"/>
      <c r="O1810" s="237"/>
      <c r="P1810" s="237"/>
      <c r="Q1810" s="237"/>
      <c r="R1810" s="237"/>
      <c r="S1810" s="237"/>
      <c r="T1810" s="238"/>
      <c r="AT1810" s="239" t="s">
        <v>152</v>
      </c>
      <c r="AU1810" s="239" t="s">
        <v>84</v>
      </c>
      <c r="AV1810" s="11" t="s">
        <v>82</v>
      </c>
      <c r="AW1810" s="11" t="s">
        <v>37</v>
      </c>
      <c r="AX1810" s="11" t="s">
        <v>74</v>
      </c>
      <c r="AY1810" s="239" t="s">
        <v>143</v>
      </c>
    </row>
    <row r="1811" s="11" customFormat="1">
      <c r="B1811" s="229"/>
      <c r="C1811" s="230"/>
      <c r="D1811" s="231" t="s">
        <v>152</v>
      </c>
      <c r="E1811" s="232" t="s">
        <v>30</v>
      </c>
      <c r="F1811" s="233" t="s">
        <v>2352</v>
      </c>
      <c r="G1811" s="230"/>
      <c r="H1811" s="232" t="s">
        <v>30</v>
      </c>
      <c r="I1811" s="234"/>
      <c r="J1811" s="230"/>
      <c r="K1811" s="230"/>
      <c r="L1811" s="235"/>
      <c r="M1811" s="236"/>
      <c r="N1811" s="237"/>
      <c r="O1811" s="237"/>
      <c r="P1811" s="237"/>
      <c r="Q1811" s="237"/>
      <c r="R1811" s="237"/>
      <c r="S1811" s="237"/>
      <c r="T1811" s="238"/>
      <c r="AT1811" s="239" t="s">
        <v>152</v>
      </c>
      <c r="AU1811" s="239" t="s">
        <v>84</v>
      </c>
      <c r="AV1811" s="11" t="s">
        <v>82</v>
      </c>
      <c r="AW1811" s="11" t="s">
        <v>37</v>
      </c>
      <c r="AX1811" s="11" t="s">
        <v>74</v>
      </c>
      <c r="AY1811" s="239" t="s">
        <v>143</v>
      </c>
    </row>
    <row r="1812" s="12" customFormat="1">
      <c r="B1812" s="240"/>
      <c r="C1812" s="241"/>
      <c r="D1812" s="231" t="s">
        <v>152</v>
      </c>
      <c r="E1812" s="242" t="s">
        <v>30</v>
      </c>
      <c r="F1812" s="243" t="s">
        <v>981</v>
      </c>
      <c r="G1812" s="241"/>
      <c r="H1812" s="244">
        <v>7</v>
      </c>
      <c r="I1812" s="245"/>
      <c r="J1812" s="241"/>
      <c r="K1812" s="241"/>
      <c r="L1812" s="246"/>
      <c r="M1812" s="247"/>
      <c r="N1812" s="248"/>
      <c r="O1812" s="248"/>
      <c r="P1812" s="248"/>
      <c r="Q1812" s="248"/>
      <c r="R1812" s="248"/>
      <c r="S1812" s="248"/>
      <c r="T1812" s="249"/>
      <c r="AT1812" s="250" t="s">
        <v>152</v>
      </c>
      <c r="AU1812" s="250" t="s">
        <v>84</v>
      </c>
      <c r="AV1812" s="12" t="s">
        <v>84</v>
      </c>
      <c r="AW1812" s="12" t="s">
        <v>37</v>
      </c>
      <c r="AX1812" s="12" t="s">
        <v>74</v>
      </c>
      <c r="AY1812" s="250" t="s">
        <v>143</v>
      </c>
    </row>
    <row r="1813" s="12" customFormat="1">
      <c r="B1813" s="240"/>
      <c r="C1813" s="241"/>
      <c r="D1813" s="231" t="s">
        <v>152</v>
      </c>
      <c r="E1813" s="242" t="s">
        <v>30</v>
      </c>
      <c r="F1813" s="243" t="s">
        <v>2353</v>
      </c>
      <c r="G1813" s="241"/>
      <c r="H1813" s="244">
        <v>1.5</v>
      </c>
      <c r="I1813" s="245"/>
      <c r="J1813" s="241"/>
      <c r="K1813" s="241"/>
      <c r="L1813" s="246"/>
      <c r="M1813" s="247"/>
      <c r="N1813" s="248"/>
      <c r="O1813" s="248"/>
      <c r="P1813" s="248"/>
      <c r="Q1813" s="248"/>
      <c r="R1813" s="248"/>
      <c r="S1813" s="248"/>
      <c r="T1813" s="249"/>
      <c r="AT1813" s="250" t="s">
        <v>152</v>
      </c>
      <c r="AU1813" s="250" t="s">
        <v>84</v>
      </c>
      <c r="AV1813" s="12" t="s">
        <v>84</v>
      </c>
      <c r="AW1813" s="12" t="s">
        <v>37</v>
      </c>
      <c r="AX1813" s="12" t="s">
        <v>74</v>
      </c>
      <c r="AY1813" s="250" t="s">
        <v>143</v>
      </c>
    </row>
    <row r="1814" s="14" customFormat="1">
      <c r="B1814" s="262"/>
      <c r="C1814" s="263"/>
      <c r="D1814" s="231" t="s">
        <v>152</v>
      </c>
      <c r="E1814" s="264" t="s">
        <v>30</v>
      </c>
      <c r="F1814" s="265" t="s">
        <v>187</v>
      </c>
      <c r="G1814" s="263"/>
      <c r="H1814" s="266">
        <v>8.5</v>
      </c>
      <c r="I1814" s="267"/>
      <c r="J1814" s="263"/>
      <c r="K1814" s="263"/>
      <c r="L1814" s="268"/>
      <c r="M1814" s="269"/>
      <c r="N1814" s="270"/>
      <c r="O1814" s="270"/>
      <c r="P1814" s="270"/>
      <c r="Q1814" s="270"/>
      <c r="R1814" s="270"/>
      <c r="S1814" s="270"/>
      <c r="T1814" s="271"/>
      <c r="AT1814" s="272" t="s">
        <v>152</v>
      </c>
      <c r="AU1814" s="272" t="s">
        <v>84</v>
      </c>
      <c r="AV1814" s="14" t="s">
        <v>150</v>
      </c>
      <c r="AW1814" s="14" t="s">
        <v>37</v>
      </c>
      <c r="AX1814" s="14" t="s">
        <v>82</v>
      </c>
      <c r="AY1814" s="272" t="s">
        <v>143</v>
      </c>
    </row>
    <row r="1815" s="10" customFormat="1" ht="29.88" customHeight="1">
      <c r="B1815" s="201"/>
      <c r="C1815" s="202"/>
      <c r="D1815" s="203" t="s">
        <v>73</v>
      </c>
      <c r="E1815" s="215" t="s">
        <v>2354</v>
      </c>
      <c r="F1815" s="215" t="s">
        <v>2355</v>
      </c>
      <c r="G1815" s="202"/>
      <c r="H1815" s="202"/>
      <c r="I1815" s="205"/>
      <c r="J1815" s="216">
        <f>BK1815</f>
        <v>0</v>
      </c>
      <c r="K1815" s="202"/>
      <c r="L1815" s="207"/>
      <c r="M1815" s="208"/>
      <c r="N1815" s="209"/>
      <c r="O1815" s="209"/>
      <c r="P1815" s="210">
        <f>SUM(P1816:P1818)</f>
        <v>0</v>
      </c>
      <c r="Q1815" s="209"/>
      <c r="R1815" s="210">
        <f>SUM(R1816:R1818)</f>
        <v>0.041599999999999998</v>
      </c>
      <c r="S1815" s="209"/>
      <c r="T1815" s="211">
        <f>SUM(T1816:T1818)</f>
        <v>0</v>
      </c>
      <c r="AR1815" s="212" t="s">
        <v>84</v>
      </c>
      <c r="AT1815" s="213" t="s">
        <v>73</v>
      </c>
      <c r="AU1815" s="213" t="s">
        <v>82</v>
      </c>
      <c r="AY1815" s="212" t="s">
        <v>143</v>
      </c>
      <c r="BK1815" s="214">
        <f>SUM(BK1816:BK1818)</f>
        <v>0</v>
      </c>
    </row>
    <row r="1816" s="1" customFormat="1" ht="25.5" customHeight="1">
      <c r="B1816" s="46"/>
      <c r="C1816" s="217" t="s">
        <v>2356</v>
      </c>
      <c r="D1816" s="217" t="s">
        <v>145</v>
      </c>
      <c r="E1816" s="218" t="s">
        <v>2357</v>
      </c>
      <c r="F1816" s="219" t="s">
        <v>2358</v>
      </c>
      <c r="G1816" s="220" t="s">
        <v>209</v>
      </c>
      <c r="H1816" s="221">
        <v>160</v>
      </c>
      <c r="I1816" s="222"/>
      <c r="J1816" s="223">
        <f>ROUND(I1816*H1816,2)</f>
        <v>0</v>
      </c>
      <c r="K1816" s="219" t="s">
        <v>149</v>
      </c>
      <c r="L1816" s="72"/>
      <c r="M1816" s="224" t="s">
        <v>30</v>
      </c>
      <c r="N1816" s="225" t="s">
        <v>45</v>
      </c>
      <c r="O1816" s="47"/>
      <c r="P1816" s="226">
        <f>O1816*H1816</f>
        <v>0</v>
      </c>
      <c r="Q1816" s="226">
        <v>0.00025999999999999998</v>
      </c>
      <c r="R1816" s="226">
        <f>Q1816*H1816</f>
        <v>0.041599999999999998</v>
      </c>
      <c r="S1816" s="226">
        <v>0</v>
      </c>
      <c r="T1816" s="227">
        <f>S1816*H1816</f>
        <v>0</v>
      </c>
      <c r="AR1816" s="24" t="s">
        <v>251</v>
      </c>
      <c r="AT1816" s="24" t="s">
        <v>145</v>
      </c>
      <c r="AU1816" s="24" t="s">
        <v>84</v>
      </c>
      <c r="AY1816" s="24" t="s">
        <v>143</v>
      </c>
      <c r="BE1816" s="228">
        <f>IF(N1816="základní",J1816,0)</f>
        <v>0</v>
      </c>
      <c r="BF1816" s="228">
        <f>IF(N1816="snížená",J1816,0)</f>
        <v>0</v>
      </c>
      <c r="BG1816" s="228">
        <f>IF(N1816="zákl. přenesená",J1816,0)</f>
        <v>0</v>
      </c>
      <c r="BH1816" s="228">
        <f>IF(N1816="sníž. přenesená",J1816,0)</f>
        <v>0</v>
      </c>
      <c r="BI1816" s="228">
        <f>IF(N1816="nulová",J1816,0)</f>
        <v>0</v>
      </c>
      <c r="BJ1816" s="24" t="s">
        <v>82</v>
      </c>
      <c r="BK1816" s="228">
        <f>ROUND(I1816*H1816,2)</f>
        <v>0</v>
      </c>
      <c r="BL1816" s="24" t="s">
        <v>251</v>
      </c>
      <c r="BM1816" s="24" t="s">
        <v>2359</v>
      </c>
    </row>
    <row r="1817" s="11" customFormat="1">
      <c r="B1817" s="229"/>
      <c r="C1817" s="230"/>
      <c r="D1817" s="231" t="s">
        <v>152</v>
      </c>
      <c r="E1817" s="232" t="s">
        <v>30</v>
      </c>
      <c r="F1817" s="233" t="s">
        <v>2360</v>
      </c>
      <c r="G1817" s="230"/>
      <c r="H1817" s="232" t="s">
        <v>30</v>
      </c>
      <c r="I1817" s="234"/>
      <c r="J1817" s="230"/>
      <c r="K1817" s="230"/>
      <c r="L1817" s="235"/>
      <c r="M1817" s="236"/>
      <c r="N1817" s="237"/>
      <c r="O1817" s="237"/>
      <c r="P1817" s="237"/>
      <c r="Q1817" s="237"/>
      <c r="R1817" s="237"/>
      <c r="S1817" s="237"/>
      <c r="T1817" s="238"/>
      <c r="AT1817" s="239" t="s">
        <v>152</v>
      </c>
      <c r="AU1817" s="239" t="s">
        <v>84</v>
      </c>
      <c r="AV1817" s="11" t="s">
        <v>82</v>
      </c>
      <c r="AW1817" s="11" t="s">
        <v>37</v>
      </c>
      <c r="AX1817" s="11" t="s">
        <v>74</v>
      </c>
      <c r="AY1817" s="239" t="s">
        <v>143</v>
      </c>
    </row>
    <row r="1818" s="12" customFormat="1">
      <c r="B1818" s="240"/>
      <c r="C1818" s="241"/>
      <c r="D1818" s="231" t="s">
        <v>152</v>
      </c>
      <c r="E1818" s="242" t="s">
        <v>30</v>
      </c>
      <c r="F1818" s="243" t="s">
        <v>2361</v>
      </c>
      <c r="G1818" s="241"/>
      <c r="H1818" s="244">
        <v>160</v>
      </c>
      <c r="I1818" s="245"/>
      <c r="J1818" s="241"/>
      <c r="K1818" s="241"/>
      <c r="L1818" s="246"/>
      <c r="M1818" s="247"/>
      <c r="N1818" s="248"/>
      <c r="O1818" s="248"/>
      <c r="P1818" s="248"/>
      <c r="Q1818" s="248"/>
      <c r="R1818" s="248"/>
      <c r="S1818" s="248"/>
      <c r="T1818" s="249"/>
      <c r="AT1818" s="250" t="s">
        <v>152</v>
      </c>
      <c r="AU1818" s="250" t="s">
        <v>84</v>
      </c>
      <c r="AV1818" s="12" t="s">
        <v>84</v>
      </c>
      <c r="AW1818" s="12" t="s">
        <v>37</v>
      </c>
      <c r="AX1818" s="12" t="s">
        <v>82</v>
      </c>
      <c r="AY1818" s="250" t="s">
        <v>143</v>
      </c>
    </row>
    <row r="1819" s="10" customFormat="1" ht="37.44" customHeight="1">
      <c r="B1819" s="201"/>
      <c r="C1819" s="202"/>
      <c r="D1819" s="203" t="s">
        <v>73</v>
      </c>
      <c r="E1819" s="204" t="s">
        <v>2362</v>
      </c>
      <c r="F1819" s="204" t="s">
        <v>2363</v>
      </c>
      <c r="G1819" s="202"/>
      <c r="H1819" s="202"/>
      <c r="I1819" s="205"/>
      <c r="J1819" s="206">
        <f>BK1819</f>
        <v>0</v>
      </c>
      <c r="K1819" s="202"/>
      <c r="L1819" s="207"/>
      <c r="M1819" s="208"/>
      <c r="N1819" s="209"/>
      <c r="O1819" s="209"/>
      <c r="P1819" s="210">
        <f>P1820</f>
        <v>0</v>
      </c>
      <c r="Q1819" s="209"/>
      <c r="R1819" s="210">
        <f>R1820</f>
        <v>0</v>
      </c>
      <c r="S1819" s="209"/>
      <c r="T1819" s="211">
        <f>T1820</f>
        <v>0</v>
      </c>
      <c r="AR1819" s="212" t="s">
        <v>84</v>
      </c>
      <c r="AT1819" s="213" t="s">
        <v>73</v>
      </c>
      <c r="AU1819" s="213" t="s">
        <v>74</v>
      </c>
      <c r="AY1819" s="212" t="s">
        <v>143</v>
      </c>
      <c r="BK1819" s="214">
        <f>BK1820</f>
        <v>0</v>
      </c>
    </row>
    <row r="1820" s="1" customFormat="1" ht="16.5" customHeight="1">
      <c r="B1820" s="46"/>
      <c r="C1820" s="217" t="s">
        <v>2364</v>
      </c>
      <c r="D1820" s="217" t="s">
        <v>145</v>
      </c>
      <c r="E1820" s="218" t="s">
        <v>2365</v>
      </c>
      <c r="F1820" s="219" t="s">
        <v>2366</v>
      </c>
      <c r="G1820" s="220" t="s">
        <v>269</v>
      </c>
      <c r="H1820" s="221">
        <v>1</v>
      </c>
      <c r="I1820" s="222"/>
      <c r="J1820" s="223">
        <f>ROUND(I1820*H1820,2)</f>
        <v>0</v>
      </c>
      <c r="K1820" s="219" t="s">
        <v>30</v>
      </c>
      <c r="L1820" s="72"/>
      <c r="M1820" s="224" t="s">
        <v>30</v>
      </c>
      <c r="N1820" s="225" t="s">
        <v>45</v>
      </c>
      <c r="O1820" s="47"/>
      <c r="P1820" s="226">
        <f>O1820*H1820</f>
        <v>0</v>
      </c>
      <c r="Q1820" s="226">
        <v>0</v>
      </c>
      <c r="R1820" s="226">
        <f>Q1820*H1820</f>
        <v>0</v>
      </c>
      <c r="S1820" s="226">
        <v>0</v>
      </c>
      <c r="T1820" s="227">
        <f>S1820*H1820</f>
        <v>0</v>
      </c>
      <c r="AR1820" s="24" t="s">
        <v>251</v>
      </c>
      <c r="AT1820" s="24" t="s">
        <v>145</v>
      </c>
      <c r="AU1820" s="24" t="s">
        <v>82</v>
      </c>
      <c r="AY1820" s="24" t="s">
        <v>143</v>
      </c>
      <c r="BE1820" s="228">
        <f>IF(N1820="základní",J1820,0)</f>
        <v>0</v>
      </c>
      <c r="BF1820" s="228">
        <f>IF(N1820="snížená",J1820,0)</f>
        <v>0</v>
      </c>
      <c r="BG1820" s="228">
        <f>IF(N1820="zákl. přenesená",J1820,0)</f>
        <v>0</v>
      </c>
      <c r="BH1820" s="228">
        <f>IF(N1820="sníž. přenesená",J1820,0)</f>
        <v>0</v>
      </c>
      <c r="BI1820" s="228">
        <f>IF(N1820="nulová",J1820,0)</f>
        <v>0</v>
      </c>
      <c r="BJ1820" s="24" t="s">
        <v>82</v>
      </c>
      <c r="BK1820" s="228">
        <f>ROUND(I1820*H1820,2)</f>
        <v>0</v>
      </c>
      <c r="BL1820" s="24" t="s">
        <v>251</v>
      </c>
      <c r="BM1820" s="24" t="s">
        <v>2367</v>
      </c>
    </row>
    <row r="1821" s="10" customFormat="1" ht="37.44" customHeight="1">
      <c r="B1821" s="201"/>
      <c r="C1821" s="202"/>
      <c r="D1821" s="203" t="s">
        <v>73</v>
      </c>
      <c r="E1821" s="204" t="s">
        <v>2368</v>
      </c>
      <c r="F1821" s="204" t="s">
        <v>2369</v>
      </c>
      <c r="G1821" s="202"/>
      <c r="H1821" s="202"/>
      <c r="I1821" s="205"/>
      <c r="J1821" s="206">
        <f>BK1821</f>
        <v>0</v>
      </c>
      <c r="K1821" s="202"/>
      <c r="L1821" s="207"/>
      <c r="M1821" s="208"/>
      <c r="N1821" s="209"/>
      <c r="O1821" s="209"/>
      <c r="P1821" s="210">
        <f>P1822</f>
        <v>0</v>
      </c>
      <c r="Q1821" s="209"/>
      <c r="R1821" s="210">
        <f>R1822</f>
        <v>0</v>
      </c>
      <c r="S1821" s="209"/>
      <c r="T1821" s="211">
        <f>T1822</f>
        <v>0</v>
      </c>
      <c r="AR1821" s="212" t="s">
        <v>84</v>
      </c>
      <c r="AT1821" s="213" t="s">
        <v>73</v>
      </c>
      <c r="AU1821" s="213" t="s">
        <v>74</v>
      </c>
      <c r="AY1821" s="212" t="s">
        <v>143</v>
      </c>
      <c r="BK1821" s="214">
        <f>BK1822</f>
        <v>0</v>
      </c>
    </row>
    <row r="1822" s="1" customFormat="1" ht="16.5" customHeight="1">
      <c r="B1822" s="46"/>
      <c r="C1822" s="217" t="s">
        <v>2370</v>
      </c>
      <c r="D1822" s="217" t="s">
        <v>145</v>
      </c>
      <c r="E1822" s="218" t="s">
        <v>2371</v>
      </c>
      <c r="F1822" s="219" t="s">
        <v>2372</v>
      </c>
      <c r="G1822" s="220" t="s">
        <v>269</v>
      </c>
      <c r="H1822" s="221">
        <v>1</v>
      </c>
      <c r="I1822" s="222"/>
      <c r="J1822" s="223">
        <f>ROUND(I1822*H1822,2)</f>
        <v>0</v>
      </c>
      <c r="K1822" s="219" t="s">
        <v>30</v>
      </c>
      <c r="L1822" s="72"/>
      <c r="M1822" s="224" t="s">
        <v>30</v>
      </c>
      <c r="N1822" s="225" t="s">
        <v>45</v>
      </c>
      <c r="O1822" s="47"/>
      <c r="P1822" s="226">
        <f>O1822*H1822</f>
        <v>0</v>
      </c>
      <c r="Q1822" s="226">
        <v>0</v>
      </c>
      <c r="R1822" s="226">
        <f>Q1822*H1822</f>
        <v>0</v>
      </c>
      <c r="S1822" s="226">
        <v>0</v>
      </c>
      <c r="T1822" s="227">
        <f>S1822*H1822</f>
        <v>0</v>
      </c>
      <c r="AR1822" s="24" t="s">
        <v>251</v>
      </c>
      <c r="AT1822" s="24" t="s">
        <v>145</v>
      </c>
      <c r="AU1822" s="24" t="s">
        <v>82</v>
      </c>
      <c r="AY1822" s="24" t="s">
        <v>143</v>
      </c>
      <c r="BE1822" s="228">
        <f>IF(N1822="základní",J1822,0)</f>
        <v>0</v>
      </c>
      <c r="BF1822" s="228">
        <f>IF(N1822="snížená",J1822,0)</f>
        <v>0</v>
      </c>
      <c r="BG1822" s="228">
        <f>IF(N1822="zákl. přenesená",J1822,0)</f>
        <v>0</v>
      </c>
      <c r="BH1822" s="228">
        <f>IF(N1822="sníž. přenesená",J1822,0)</f>
        <v>0</v>
      </c>
      <c r="BI1822" s="228">
        <f>IF(N1822="nulová",J1822,0)</f>
        <v>0</v>
      </c>
      <c r="BJ1822" s="24" t="s">
        <v>82</v>
      </c>
      <c r="BK1822" s="228">
        <f>ROUND(I1822*H1822,2)</f>
        <v>0</v>
      </c>
      <c r="BL1822" s="24" t="s">
        <v>251</v>
      </c>
      <c r="BM1822" s="24" t="s">
        <v>2373</v>
      </c>
    </row>
    <row r="1823" s="10" customFormat="1" ht="37.44" customHeight="1">
      <c r="B1823" s="201"/>
      <c r="C1823" s="202"/>
      <c r="D1823" s="203" t="s">
        <v>73</v>
      </c>
      <c r="E1823" s="204" t="s">
        <v>2374</v>
      </c>
      <c r="F1823" s="204" t="s">
        <v>2375</v>
      </c>
      <c r="G1823" s="202"/>
      <c r="H1823" s="202"/>
      <c r="I1823" s="205"/>
      <c r="J1823" s="206">
        <f>BK1823</f>
        <v>0</v>
      </c>
      <c r="K1823" s="202"/>
      <c r="L1823" s="207"/>
      <c r="M1823" s="208"/>
      <c r="N1823" s="209"/>
      <c r="O1823" s="209"/>
      <c r="P1823" s="210">
        <f>P1824</f>
        <v>0</v>
      </c>
      <c r="Q1823" s="209"/>
      <c r="R1823" s="210">
        <f>R1824</f>
        <v>0</v>
      </c>
      <c r="S1823" s="209"/>
      <c r="T1823" s="211">
        <f>T1824</f>
        <v>0</v>
      </c>
      <c r="AR1823" s="212" t="s">
        <v>150</v>
      </c>
      <c r="AT1823" s="213" t="s">
        <v>73</v>
      </c>
      <c r="AU1823" s="213" t="s">
        <v>74</v>
      </c>
      <c r="AY1823" s="212" t="s">
        <v>143</v>
      </c>
      <c r="BK1823" s="214">
        <f>BK1824</f>
        <v>0</v>
      </c>
    </row>
    <row r="1824" s="1" customFormat="1" ht="25.5" customHeight="1">
      <c r="B1824" s="46"/>
      <c r="C1824" s="217" t="s">
        <v>2376</v>
      </c>
      <c r="D1824" s="217" t="s">
        <v>145</v>
      </c>
      <c r="E1824" s="218" t="s">
        <v>2377</v>
      </c>
      <c r="F1824" s="219" t="s">
        <v>2378</v>
      </c>
      <c r="G1824" s="220" t="s">
        <v>321</v>
      </c>
      <c r="H1824" s="221">
        <v>3</v>
      </c>
      <c r="I1824" s="222"/>
      <c r="J1824" s="223">
        <f>ROUND(I1824*H1824,2)</f>
        <v>0</v>
      </c>
      <c r="K1824" s="219" t="s">
        <v>30</v>
      </c>
      <c r="L1824" s="72"/>
      <c r="M1824" s="224" t="s">
        <v>30</v>
      </c>
      <c r="N1824" s="283" t="s">
        <v>45</v>
      </c>
      <c r="O1824" s="284"/>
      <c r="P1824" s="285">
        <f>O1824*H1824</f>
        <v>0</v>
      </c>
      <c r="Q1824" s="285">
        <v>0</v>
      </c>
      <c r="R1824" s="285">
        <f>Q1824*H1824</f>
        <v>0</v>
      </c>
      <c r="S1824" s="285">
        <v>0</v>
      </c>
      <c r="T1824" s="286">
        <f>S1824*H1824</f>
        <v>0</v>
      </c>
      <c r="AR1824" s="24" t="s">
        <v>2379</v>
      </c>
      <c r="AT1824" s="24" t="s">
        <v>145</v>
      </c>
      <c r="AU1824" s="24" t="s">
        <v>82</v>
      </c>
      <c r="AY1824" s="24" t="s">
        <v>143</v>
      </c>
      <c r="BE1824" s="228">
        <f>IF(N1824="základní",J1824,0)</f>
        <v>0</v>
      </c>
      <c r="BF1824" s="228">
        <f>IF(N1824="snížená",J1824,0)</f>
        <v>0</v>
      </c>
      <c r="BG1824" s="228">
        <f>IF(N1824="zákl. přenesená",J1824,0)</f>
        <v>0</v>
      </c>
      <c r="BH1824" s="228">
        <f>IF(N1824="sníž. přenesená",J1824,0)</f>
        <v>0</v>
      </c>
      <c r="BI1824" s="228">
        <f>IF(N1824="nulová",J1824,0)</f>
        <v>0</v>
      </c>
      <c r="BJ1824" s="24" t="s">
        <v>82</v>
      </c>
      <c r="BK1824" s="228">
        <f>ROUND(I1824*H1824,2)</f>
        <v>0</v>
      </c>
      <c r="BL1824" s="24" t="s">
        <v>2379</v>
      </c>
      <c r="BM1824" s="24" t="s">
        <v>2380</v>
      </c>
    </row>
    <row r="1825" s="1" customFormat="1" ht="6.96" customHeight="1">
      <c r="B1825" s="67"/>
      <c r="C1825" s="68"/>
      <c r="D1825" s="68"/>
      <c r="E1825" s="68"/>
      <c r="F1825" s="68"/>
      <c r="G1825" s="68"/>
      <c r="H1825" s="68"/>
      <c r="I1825" s="162"/>
      <c r="J1825" s="68"/>
      <c r="K1825" s="68"/>
      <c r="L1825" s="72"/>
    </row>
  </sheetData>
  <sheetProtection sheet="1" autoFilter="0" formatColumns="0" formatRows="0" objects="1" scenarios="1" spinCount="100000" saltValue="Wzi4dkv7/KH4BeMuaahYU1khFbAysjIycuSdiUDBrp5RhLnouCr9htMWg+n5JjnaisekgRwXpw5ql1Hmh44p8A==" hashValue="HF4g0/xcpMiKQJijtwmti84O1t2zYwU+YzPd48iG2+HtkNTXoCuQMG6hEe4NTw6r+s/iQY0BvMGEXs6CmdPImA==" algorithmName="SHA-512" password="CC35"/>
  <autoFilter ref="C104:K1824"/>
  <mergeCells count="10">
    <mergeCell ref="E7:H7"/>
    <mergeCell ref="E9:H9"/>
    <mergeCell ref="E24:H24"/>
    <mergeCell ref="E45:H45"/>
    <mergeCell ref="E47:H47"/>
    <mergeCell ref="J51:J52"/>
    <mergeCell ref="E95:H95"/>
    <mergeCell ref="E97:H97"/>
    <mergeCell ref="G1:H1"/>
    <mergeCell ref="L2:V2"/>
  </mergeCells>
  <hyperlinks>
    <hyperlink ref="F1:G1" location="C2" display="1) Krycí list soupisu"/>
    <hyperlink ref="G1:H1" location="C54" display="2) Rekapitulace"/>
    <hyperlink ref="J1" location="C10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7" customWidth="1"/>
    <col min="2" max="2" width="1.664063" style="287" customWidth="1"/>
    <col min="3" max="4" width="5" style="287" customWidth="1"/>
    <col min="5" max="5" width="11.67" style="287" customWidth="1"/>
    <col min="6" max="6" width="9.17" style="287" customWidth="1"/>
    <col min="7" max="7" width="5" style="287" customWidth="1"/>
    <col min="8" max="8" width="77.83" style="287" customWidth="1"/>
    <col min="9" max="10" width="20" style="287" customWidth="1"/>
    <col min="11" max="11" width="1.664063" style="287" customWidth="1"/>
  </cols>
  <sheetData>
    <row r="1" ht="37.5" customHeight="1"/>
    <row r="2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5" customFormat="1" ht="45" customHeight="1">
      <c r="B3" s="291"/>
      <c r="C3" s="292" t="s">
        <v>2381</v>
      </c>
      <c r="D3" s="292"/>
      <c r="E3" s="292"/>
      <c r="F3" s="292"/>
      <c r="G3" s="292"/>
      <c r="H3" s="292"/>
      <c r="I3" s="292"/>
      <c r="J3" s="292"/>
      <c r="K3" s="293"/>
    </row>
    <row r="4" ht="25.5" customHeight="1">
      <c r="B4" s="294"/>
      <c r="C4" s="295" t="s">
        <v>2382</v>
      </c>
      <c r="D4" s="295"/>
      <c r="E4" s="295"/>
      <c r="F4" s="295"/>
      <c r="G4" s="295"/>
      <c r="H4" s="295"/>
      <c r="I4" s="295"/>
      <c r="J4" s="295"/>
      <c r="K4" s="296"/>
    </row>
    <row r="5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ht="15" customHeight="1">
      <c r="B6" s="294"/>
      <c r="C6" s="298" t="s">
        <v>2383</v>
      </c>
      <c r="D6" s="298"/>
      <c r="E6" s="298"/>
      <c r="F6" s="298"/>
      <c r="G6" s="298"/>
      <c r="H6" s="298"/>
      <c r="I6" s="298"/>
      <c r="J6" s="298"/>
      <c r="K6" s="296"/>
    </row>
    <row r="7" ht="15" customHeight="1">
      <c r="B7" s="299"/>
      <c r="C7" s="298" t="s">
        <v>2384</v>
      </c>
      <c r="D7" s="298"/>
      <c r="E7" s="298"/>
      <c r="F7" s="298"/>
      <c r="G7" s="298"/>
      <c r="H7" s="298"/>
      <c r="I7" s="298"/>
      <c r="J7" s="298"/>
      <c r="K7" s="296"/>
    </row>
    <row r="8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ht="15" customHeight="1">
      <c r="B9" s="299"/>
      <c r="C9" s="298" t="s">
        <v>2385</v>
      </c>
      <c r="D9" s="298"/>
      <c r="E9" s="298"/>
      <c r="F9" s="298"/>
      <c r="G9" s="298"/>
      <c r="H9" s="298"/>
      <c r="I9" s="298"/>
      <c r="J9" s="298"/>
      <c r="K9" s="296"/>
    </row>
    <row r="10" ht="15" customHeight="1">
      <c r="B10" s="299"/>
      <c r="C10" s="298"/>
      <c r="D10" s="298" t="s">
        <v>2386</v>
      </c>
      <c r="E10" s="298"/>
      <c r="F10" s="298"/>
      <c r="G10" s="298"/>
      <c r="H10" s="298"/>
      <c r="I10" s="298"/>
      <c r="J10" s="298"/>
      <c r="K10" s="296"/>
    </row>
    <row r="11" ht="15" customHeight="1">
      <c r="B11" s="299"/>
      <c r="C11" s="300"/>
      <c r="D11" s="298" t="s">
        <v>2387</v>
      </c>
      <c r="E11" s="298"/>
      <c r="F11" s="298"/>
      <c r="G11" s="298"/>
      <c r="H11" s="298"/>
      <c r="I11" s="298"/>
      <c r="J11" s="298"/>
      <c r="K11" s="296"/>
    </row>
    <row r="12" ht="12.75" customHeight="1">
      <c r="B12" s="299"/>
      <c r="C12" s="300"/>
      <c r="D12" s="300"/>
      <c r="E12" s="300"/>
      <c r="F12" s="300"/>
      <c r="G12" s="300"/>
      <c r="H12" s="300"/>
      <c r="I12" s="300"/>
      <c r="J12" s="300"/>
      <c r="K12" s="296"/>
    </row>
    <row r="13" ht="15" customHeight="1">
      <c r="B13" s="299"/>
      <c r="C13" s="300"/>
      <c r="D13" s="298" t="s">
        <v>2388</v>
      </c>
      <c r="E13" s="298"/>
      <c r="F13" s="298"/>
      <c r="G13" s="298"/>
      <c r="H13" s="298"/>
      <c r="I13" s="298"/>
      <c r="J13" s="298"/>
      <c r="K13" s="296"/>
    </row>
    <row r="14" ht="15" customHeight="1">
      <c r="B14" s="299"/>
      <c r="C14" s="300"/>
      <c r="D14" s="298" t="s">
        <v>2389</v>
      </c>
      <c r="E14" s="298"/>
      <c r="F14" s="298"/>
      <c r="G14" s="298"/>
      <c r="H14" s="298"/>
      <c r="I14" s="298"/>
      <c r="J14" s="298"/>
      <c r="K14" s="296"/>
    </row>
    <row r="15" ht="15" customHeight="1">
      <c r="B15" s="299"/>
      <c r="C15" s="300"/>
      <c r="D15" s="298" t="s">
        <v>2390</v>
      </c>
      <c r="E15" s="298"/>
      <c r="F15" s="298"/>
      <c r="G15" s="298"/>
      <c r="H15" s="298"/>
      <c r="I15" s="298"/>
      <c r="J15" s="298"/>
      <c r="K15" s="296"/>
    </row>
    <row r="16" ht="15" customHeight="1">
      <c r="B16" s="299"/>
      <c r="C16" s="300"/>
      <c r="D16" s="300"/>
      <c r="E16" s="301" t="s">
        <v>81</v>
      </c>
      <c r="F16" s="298" t="s">
        <v>2391</v>
      </c>
      <c r="G16" s="298"/>
      <c r="H16" s="298"/>
      <c r="I16" s="298"/>
      <c r="J16" s="298"/>
      <c r="K16" s="296"/>
    </row>
    <row r="17" ht="15" customHeight="1">
      <c r="B17" s="299"/>
      <c r="C17" s="300"/>
      <c r="D17" s="300"/>
      <c r="E17" s="301" t="s">
        <v>2392</v>
      </c>
      <c r="F17" s="298" t="s">
        <v>2393</v>
      </c>
      <c r="G17" s="298"/>
      <c r="H17" s="298"/>
      <c r="I17" s="298"/>
      <c r="J17" s="298"/>
      <c r="K17" s="296"/>
    </row>
    <row r="18" ht="15" customHeight="1">
      <c r="B18" s="299"/>
      <c r="C18" s="300"/>
      <c r="D18" s="300"/>
      <c r="E18" s="301" t="s">
        <v>2394</v>
      </c>
      <c r="F18" s="298" t="s">
        <v>2395</v>
      </c>
      <c r="G18" s="298"/>
      <c r="H18" s="298"/>
      <c r="I18" s="298"/>
      <c r="J18" s="298"/>
      <c r="K18" s="296"/>
    </row>
    <row r="19" ht="15" customHeight="1">
      <c r="B19" s="299"/>
      <c r="C19" s="300"/>
      <c r="D19" s="300"/>
      <c r="E19" s="301" t="s">
        <v>2396</v>
      </c>
      <c r="F19" s="298" t="s">
        <v>2397</v>
      </c>
      <c r="G19" s="298"/>
      <c r="H19" s="298"/>
      <c r="I19" s="298"/>
      <c r="J19" s="298"/>
      <c r="K19" s="296"/>
    </row>
    <row r="20" ht="15" customHeight="1">
      <c r="B20" s="299"/>
      <c r="C20" s="300"/>
      <c r="D20" s="300"/>
      <c r="E20" s="301" t="s">
        <v>2374</v>
      </c>
      <c r="F20" s="298" t="s">
        <v>2375</v>
      </c>
      <c r="G20" s="298"/>
      <c r="H20" s="298"/>
      <c r="I20" s="298"/>
      <c r="J20" s="298"/>
      <c r="K20" s="296"/>
    </row>
    <row r="21" ht="15" customHeight="1">
      <c r="B21" s="299"/>
      <c r="C21" s="300"/>
      <c r="D21" s="300"/>
      <c r="E21" s="301" t="s">
        <v>2398</v>
      </c>
      <c r="F21" s="298" t="s">
        <v>2399</v>
      </c>
      <c r="G21" s="298"/>
      <c r="H21" s="298"/>
      <c r="I21" s="298"/>
      <c r="J21" s="298"/>
      <c r="K21" s="296"/>
    </row>
    <row r="22" ht="12.75" customHeight="1">
      <c r="B22" s="299"/>
      <c r="C22" s="300"/>
      <c r="D22" s="300"/>
      <c r="E22" s="300"/>
      <c r="F22" s="300"/>
      <c r="G22" s="300"/>
      <c r="H22" s="300"/>
      <c r="I22" s="300"/>
      <c r="J22" s="300"/>
      <c r="K22" s="296"/>
    </row>
    <row r="23" ht="15" customHeight="1">
      <c r="B23" s="299"/>
      <c r="C23" s="298" t="s">
        <v>2400</v>
      </c>
      <c r="D23" s="298"/>
      <c r="E23" s="298"/>
      <c r="F23" s="298"/>
      <c r="G23" s="298"/>
      <c r="H23" s="298"/>
      <c r="I23" s="298"/>
      <c r="J23" s="298"/>
      <c r="K23" s="296"/>
    </row>
    <row r="24" ht="15" customHeight="1">
      <c r="B24" s="299"/>
      <c r="C24" s="298" t="s">
        <v>2401</v>
      </c>
      <c r="D24" s="298"/>
      <c r="E24" s="298"/>
      <c r="F24" s="298"/>
      <c r="G24" s="298"/>
      <c r="H24" s="298"/>
      <c r="I24" s="298"/>
      <c r="J24" s="298"/>
      <c r="K24" s="296"/>
    </row>
    <row r="25" ht="15" customHeight="1">
      <c r="B25" s="299"/>
      <c r="C25" s="298"/>
      <c r="D25" s="298" t="s">
        <v>2402</v>
      </c>
      <c r="E25" s="298"/>
      <c r="F25" s="298"/>
      <c r="G25" s="298"/>
      <c r="H25" s="298"/>
      <c r="I25" s="298"/>
      <c r="J25" s="298"/>
      <c r="K25" s="296"/>
    </row>
    <row r="26" ht="15" customHeight="1">
      <c r="B26" s="299"/>
      <c r="C26" s="300"/>
      <c r="D26" s="298" t="s">
        <v>2403</v>
      </c>
      <c r="E26" s="298"/>
      <c r="F26" s="298"/>
      <c r="G26" s="298"/>
      <c r="H26" s="298"/>
      <c r="I26" s="298"/>
      <c r="J26" s="298"/>
      <c r="K26" s="296"/>
    </row>
    <row r="27" ht="12.75" customHeight="1">
      <c r="B27" s="299"/>
      <c r="C27" s="300"/>
      <c r="D27" s="300"/>
      <c r="E27" s="300"/>
      <c r="F27" s="300"/>
      <c r="G27" s="300"/>
      <c r="H27" s="300"/>
      <c r="I27" s="300"/>
      <c r="J27" s="300"/>
      <c r="K27" s="296"/>
    </row>
    <row r="28" ht="15" customHeight="1">
      <c r="B28" s="299"/>
      <c r="C28" s="300"/>
      <c r="D28" s="298" t="s">
        <v>2404</v>
      </c>
      <c r="E28" s="298"/>
      <c r="F28" s="298"/>
      <c r="G28" s="298"/>
      <c r="H28" s="298"/>
      <c r="I28" s="298"/>
      <c r="J28" s="298"/>
      <c r="K28" s="296"/>
    </row>
    <row r="29" ht="15" customHeight="1">
      <c r="B29" s="299"/>
      <c r="C29" s="300"/>
      <c r="D29" s="298" t="s">
        <v>2405</v>
      </c>
      <c r="E29" s="298"/>
      <c r="F29" s="298"/>
      <c r="G29" s="298"/>
      <c r="H29" s="298"/>
      <c r="I29" s="298"/>
      <c r="J29" s="298"/>
      <c r="K29" s="296"/>
    </row>
    <row r="30" ht="12.75" customHeight="1">
      <c r="B30" s="299"/>
      <c r="C30" s="300"/>
      <c r="D30" s="300"/>
      <c r="E30" s="300"/>
      <c r="F30" s="300"/>
      <c r="G30" s="300"/>
      <c r="H30" s="300"/>
      <c r="I30" s="300"/>
      <c r="J30" s="300"/>
      <c r="K30" s="296"/>
    </row>
    <row r="31" ht="15" customHeight="1">
      <c r="B31" s="299"/>
      <c r="C31" s="300"/>
      <c r="D31" s="298" t="s">
        <v>2406</v>
      </c>
      <c r="E31" s="298"/>
      <c r="F31" s="298"/>
      <c r="G31" s="298"/>
      <c r="H31" s="298"/>
      <c r="I31" s="298"/>
      <c r="J31" s="298"/>
      <c r="K31" s="296"/>
    </row>
    <row r="32" ht="15" customHeight="1">
      <c r="B32" s="299"/>
      <c r="C32" s="300"/>
      <c r="D32" s="298" t="s">
        <v>2407</v>
      </c>
      <c r="E32" s="298"/>
      <c r="F32" s="298"/>
      <c r="G32" s="298"/>
      <c r="H32" s="298"/>
      <c r="I32" s="298"/>
      <c r="J32" s="298"/>
      <c r="K32" s="296"/>
    </row>
    <row r="33" ht="15" customHeight="1">
      <c r="B33" s="299"/>
      <c r="C33" s="300"/>
      <c r="D33" s="298" t="s">
        <v>2408</v>
      </c>
      <c r="E33" s="298"/>
      <c r="F33" s="298"/>
      <c r="G33" s="298"/>
      <c r="H33" s="298"/>
      <c r="I33" s="298"/>
      <c r="J33" s="298"/>
      <c r="K33" s="296"/>
    </row>
    <row r="34" ht="15" customHeight="1">
      <c r="B34" s="299"/>
      <c r="C34" s="300"/>
      <c r="D34" s="298"/>
      <c r="E34" s="302" t="s">
        <v>128</v>
      </c>
      <c r="F34" s="298"/>
      <c r="G34" s="298" t="s">
        <v>2409</v>
      </c>
      <c r="H34" s="298"/>
      <c r="I34" s="298"/>
      <c r="J34" s="298"/>
      <c r="K34" s="296"/>
    </row>
    <row r="35" ht="30.75" customHeight="1">
      <c r="B35" s="299"/>
      <c r="C35" s="300"/>
      <c r="D35" s="298"/>
      <c r="E35" s="302" t="s">
        <v>2410</v>
      </c>
      <c r="F35" s="298"/>
      <c r="G35" s="298" t="s">
        <v>2411</v>
      </c>
      <c r="H35" s="298"/>
      <c r="I35" s="298"/>
      <c r="J35" s="298"/>
      <c r="K35" s="296"/>
    </row>
    <row r="36" ht="15" customHeight="1">
      <c r="B36" s="299"/>
      <c r="C36" s="300"/>
      <c r="D36" s="298"/>
      <c r="E36" s="302" t="s">
        <v>55</v>
      </c>
      <c r="F36" s="298"/>
      <c r="G36" s="298" t="s">
        <v>2412</v>
      </c>
      <c r="H36" s="298"/>
      <c r="I36" s="298"/>
      <c r="J36" s="298"/>
      <c r="K36" s="296"/>
    </row>
    <row r="37" ht="15" customHeight="1">
      <c r="B37" s="299"/>
      <c r="C37" s="300"/>
      <c r="D37" s="298"/>
      <c r="E37" s="302" t="s">
        <v>129</v>
      </c>
      <c r="F37" s="298"/>
      <c r="G37" s="298" t="s">
        <v>2413</v>
      </c>
      <c r="H37" s="298"/>
      <c r="I37" s="298"/>
      <c r="J37" s="298"/>
      <c r="K37" s="296"/>
    </row>
    <row r="38" ht="15" customHeight="1">
      <c r="B38" s="299"/>
      <c r="C38" s="300"/>
      <c r="D38" s="298"/>
      <c r="E38" s="302" t="s">
        <v>130</v>
      </c>
      <c r="F38" s="298"/>
      <c r="G38" s="298" t="s">
        <v>2414</v>
      </c>
      <c r="H38" s="298"/>
      <c r="I38" s="298"/>
      <c r="J38" s="298"/>
      <c r="K38" s="296"/>
    </row>
    <row r="39" ht="15" customHeight="1">
      <c r="B39" s="299"/>
      <c r="C39" s="300"/>
      <c r="D39" s="298"/>
      <c r="E39" s="302" t="s">
        <v>131</v>
      </c>
      <c r="F39" s="298"/>
      <c r="G39" s="298" t="s">
        <v>2415</v>
      </c>
      <c r="H39" s="298"/>
      <c r="I39" s="298"/>
      <c r="J39" s="298"/>
      <c r="K39" s="296"/>
    </row>
    <row r="40" ht="15" customHeight="1">
      <c r="B40" s="299"/>
      <c r="C40" s="300"/>
      <c r="D40" s="298"/>
      <c r="E40" s="302" t="s">
        <v>2416</v>
      </c>
      <c r="F40" s="298"/>
      <c r="G40" s="298" t="s">
        <v>2417</v>
      </c>
      <c r="H40" s="298"/>
      <c r="I40" s="298"/>
      <c r="J40" s="298"/>
      <c r="K40" s="296"/>
    </row>
    <row r="41" ht="15" customHeight="1">
      <c r="B41" s="299"/>
      <c r="C41" s="300"/>
      <c r="D41" s="298"/>
      <c r="E41" s="302"/>
      <c r="F41" s="298"/>
      <c r="G41" s="298" t="s">
        <v>2418</v>
      </c>
      <c r="H41" s="298"/>
      <c r="I41" s="298"/>
      <c r="J41" s="298"/>
      <c r="K41" s="296"/>
    </row>
    <row r="42" ht="15" customHeight="1">
      <c r="B42" s="299"/>
      <c r="C42" s="300"/>
      <c r="D42" s="298"/>
      <c r="E42" s="302" t="s">
        <v>2419</v>
      </c>
      <c r="F42" s="298"/>
      <c r="G42" s="298" t="s">
        <v>2420</v>
      </c>
      <c r="H42" s="298"/>
      <c r="I42" s="298"/>
      <c r="J42" s="298"/>
      <c r="K42" s="296"/>
    </row>
    <row r="43" ht="15" customHeight="1">
      <c r="B43" s="299"/>
      <c r="C43" s="300"/>
      <c r="D43" s="298"/>
      <c r="E43" s="302" t="s">
        <v>133</v>
      </c>
      <c r="F43" s="298"/>
      <c r="G43" s="298" t="s">
        <v>2421</v>
      </c>
      <c r="H43" s="298"/>
      <c r="I43" s="298"/>
      <c r="J43" s="298"/>
      <c r="K43" s="296"/>
    </row>
    <row r="44" ht="12.75" customHeight="1">
      <c r="B44" s="299"/>
      <c r="C44" s="300"/>
      <c r="D44" s="298"/>
      <c r="E44" s="298"/>
      <c r="F44" s="298"/>
      <c r="G44" s="298"/>
      <c r="H44" s="298"/>
      <c r="I44" s="298"/>
      <c r="J44" s="298"/>
      <c r="K44" s="296"/>
    </row>
    <row r="45" ht="15" customHeight="1">
      <c r="B45" s="299"/>
      <c r="C45" s="300"/>
      <c r="D45" s="298" t="s">
        <v>2422</v>
      </c>
      <c r="E45" s="298"/>
      <c r="F45" s="298"/>
      <c r="G45" s="298"/>
      <c r="H45" s="298"/>
      <c r="I45" s="298"/>
      <c r="J45" s="298"/>
      <c r="K45" s="296"/>
    </row>
    <row r="46" ht="15" customHeight="1">
      <c r="B46" s="299"/>
      <c r="C46" s="300"/>
      <c r="D46" s="300"/>
      <c r="E46" s="298" t="s">
        <v>2423</v>
      </c>
      <c r="F46" s="298"/>
      <c r="G46" s="298"/>
      <c r="H46" s="298"/>
      <c r="I46" s="298"/>
      <c r="J46" s="298"/>
      <c r="K46" s="296"/>
    </row>
    <row r="47" ht="15" customHeight="1">
      <c r="B47" s="299"/>
      <c r="C47" s="300"/>
      <c r="D47" s="300"/>
      <c r="E47" s="298" t="s">
        <v>2424</v>
      </c>
      <c r="F47" s="298"/>
      <c r="G47" s="298"/>
      <c r="H47" s="298"/>
      <c r="I47" s="298"/>
      <c r="J47" s="298"/>
      <c r="K47" s="296"/>
    </row>
    <row r="48" ht="15" customHeight="1">
      <c r="B48" s="299"/>
      <c r="C48" s="300"/>
      <c r="D48" s="300"/>
      <c r="E48" s="298" t="s">
        <v>2425</v>
      </c>
      <c r="F48" s="298"/>
      <c r="G48" s="298"/>
      <c r="H48" s="298"/>
      <c r="I48" s="298"/>
      <c r="J48" s="298"/>
      <c r="K48" s="296"/>
    </row>
    <row r="49" ht="15" customHeight="1">
      <c r="B49" s="299"/>
      <c r="C49" s="300"/>
      <c r="D49" s="298" t="s">
        <v>2426</v>
      </c>
      <c r="E49" s="298"/>
      <c r="F49" s="298"/>
      <c r="G49" s="298"/>
      <c r="H49" s="298"/>
      <c r="I49" s="298"/>
      <c r="J49" s="298"/>
      <c r="K49" s="296"/>
    </row>
    <row r="50" ht="25.5" customHeight="1">
      <c r="B50" s="294"/>
      <c r="C50" s="295" t="s">
        <v>2427</v>
      </c>
      <c r="D50" s="295"/>
      <c r="E50" s="295"/>
      <c r="F50" s="295"/>
      <c r="G50" s="295"/>
      <c r="H50" s="295"/>
      <c r="I50" s="295"/>
      <c r="J50" s="295"/>
      <c r="K50" s="296"/>
    </row>
    <row r="51" ht="5.25" customHeight="1">
      <c r="B51" s="294"/>
      <c r="C51" s="297"/>
      <c r="D51" s="297"/>
      <c r="E51" s="297"/>
      <c r="F51" s="297"/>
      <c r="G51" s="297"/>
      <c r="H51" s="297"/>
      <c r="I51" s="297"/>
      <c r="J51" s="297"/>
      <c r="K51" s="296"/>
    </row>
    <row r="52" ht="15" customHeight="1">
      <c r="B52" s="294"/>
      <c r="C52" s="298" t="s">
        <v>2428</v>
      </c>
      <c r="D52" s="298"/>
      <c r="E52" s="298"/>
      <c r="F52" s="298"/>
      <c r="G52" s="298"/>
      <c r="H52" s="298"/>
      <c r="I52" s="298"/>
      <c r="J52" s="298"/>
      <c r="K52" s="296"/>
    </row>
    <row r="53" ht="15" customHeight="1">
      <c r="B53" s="294"/>
      <c r="C53" s="298" t="s">
        <v>2429</v>
      </c>
      <c r="D53" s="298"/>
      <c r="E53" s="298"/>
      <c r="F53" s="298"/>
      <c r="G53" s="298"/>
      <c r="H53" s="298"/>
      <c r="I53" s="298"/>
      <c r="J53" s="298"/>
      <c r="K53" s="296"/>
    </row>
    <row r="54" ht="12.75" customHeight="1">
      <c r="B54" s="294"/>
      <c r="C54" s="298"/>
      <c r="D54" s="298"/>
      <c r="E54" s="298"/>
      <c r="F54" s="298"/>
      <c r="G54" s="298"/>
      <c r="H54" s="298"/>
      <c r="I54" s="298"/>
      <c r="J54" s="298"/>
      <c r="K54" s="296"/>
    </row>
    <row r="55" ht="15" customHeight="1">
      <c r="B55" s="294"/>
      <c r="C55" s="298" t="s">
        <v>2430</v>
      </c>
      <c r="D55" s="298"/>
      <c r="E55" s="298"/>
      <c r="F55" s="298"/>
      <c r="G55" s="298"/>
      <c r="H55" s="298"/>
      <c r="I55" s="298"/>
      <c r="J55" s="298"/>
      <c r="K55" s="296"/>
    </row>
    <row r="56" ht="15" customHeight="1">
      <c r="B56" s="294"/>
      <c r="C56" s="300"/>
      <c r="D56" s="298" t="s">
        <v>2431</v>
      </c>
      <c r="E56" s="298"/>
      <c r="F56" s="298"/>
      <c r="G56" s="298"/>
      <c r="H56" s="298"/>
      <c r="I56" s="298"/>
      <c r="J56" s="298"/>
      <c r="K56" s="296"/>
    </row>
    <row r="57" ht="15" customHeight="1">
      <c r="B57" s="294"/>
      <c r="C57" s="300"/>
      <c r="D57" s="298" t="s">
        <v>2432</v>
      </c>
      <c r="E57" s="298"/>
      <c r="F57" s="298"/>
      <c r="G57" s="298"/>
      <c r="H57" s="298"/>
      <c r="I57" s="298"/>
      <c r="J57" s="298"/>
      <c r="K57" s="296"/>
    </row>
    <row r="58" ht="15" customHeight="1">
      <c r="B58" s="294"/>
      <c r="C58" s="300"/>
      <c r="D58" s="298" t="s">
        <v>2433</v>
      </c>
      <c r="E58" s="298"/>
      <c r="F58" s="298"/>
      <c r="G58" s="298"/>
      <c r="H58" s="298"/>
      <c r="I58" s="298"/>
      <c r="J58" s="298"/>
      <c r="K58" s="296"/>
    </row>
    <row r="59" ht="15" customHeight="1">
      <c r="B59" s="294"/>
      <c r="C59" s="300"/>
      <c r="D59" s="298" t="s">
        <v>2434</v>
      </c>
      <c r="E59" s="298"/>
      <c r="F59" s="298"/>
      <c r="G59" s="298"/>
      <c r="H59" s="298"/>
      <c r="I59" s="298"/>
      <c r="J59" s="298"/>
      <c r="K59" s="296"/>
    </row>
    <row r="60" ht="15" customHeight="1">
      <c r="B60" s="294"/>
      <c r="C60" s="300"/>
      <c r="D60" s="303" t="s">
        <v>2435</v>
      </c>
      <c r="E60" s="303"/>
      <c r="F60" s="303"/>
      <c r="G60" s="303"/>
      <c r="H60" s="303"/>
      <c r="I60" s="303"/>
      <c r="J60" s="303"/>
      <c r="K60" s="296"/>
    </row>
    <row r="61" ht="15" customHeight="1">
      <c r="B61" s="294"/>
      <c r="C61" s="300"/>
      <c r="D61" s="298" t="s">
        <v>2436</v>
      </c>
      <c r="E61" s="298"/>
      <c r="F61" s="298"/>
      <c r="G61" s="298"/>
      <c r="H61" s="298"/>
      <c r="I61" s="298"/>
      <c r="J61" s="298"/>
      <c r="K61" s="296"/>
    </row>
    <row r="62" ht="12.75" customHeight="1">
      <c r="B62" s="294"/>
      <c r="C62" s="300"/>
      <c r="D62" s="300"/>
      <c r="E62" s="304"/>
      <c r="F62" s="300"/>
      <c r="G62" s="300"/>
      <c r="H62" s="300"/>
      <c r="I62" s="300"/>
      <c r="J62" s="300"/>
      <c r="K62" s="296"/>
    </row>
    <row r="63" ht="15" customHeight="1">
      <c r="B63" s="294"/>
      <c r="C63" s="300"/>
      <c r="D63" s="298" t="s">
        <v>2437</v>
      </c>
      <c r="E63" s="298"/>
      <c r="F63" s="298"/>
      <c r="G63" s="298"/>
      <c r="H63" s="298"/>
      <c r="I63" s="298"/>
      <c r="J63" s="298"/>
      <c r="K63" s="296"/>
    </row>
    <row r="64" ht="15" customHeight="1">
      <c r="B64" s="294"/>
      <c r="C64" s="300"/>
      <c r="D64" s="303" t="s">
        <v>2438</v>
      </c>
      <c r="E64" s="303"/>
      <c r="F64" s="303"/>
      <c r="G64" s="303"/>
      <c r="H64" s="303"/>
      <c r="I64" s="303"/>
      <c r="J64" s="303"/>
      <c r="K64" s="296"/>
    </row>
    <row r="65" ht="15" customHeight="1">
      <c r="B65" s="294"/>
      <c r="C65" s="300"/>
      <c r="D65" s="298" t="s">
        <v>2439</v>
      </c>
      <c r="E65" s="298"/>
      <c r="F65" s="298"/>
      <c r="G65" s="298"/>
      <c r="H65" s="298"/>
      <c r="I65" s="298"/>
      <c r="J65" s="298"/>
      <c r="K65" s="296"/>
    </row>
    <row r="66" ht="15" customHeight="1">
      <c r="B66" s="294"/>
      <c r="C66" s="300"/>
      <c r="D66" s="298" t="s">
        <v>2440</v>
      </c>
      <c r="E66" s="298"/>
      <c r="F66" s="298"/>
      <c r="G66" s="298"/>
      <c r="H66" s="298"/>
      <c r="I66" s="298"/>
      <c r="J66" s="298"/>
      <c r="K66" s="296"/>
    </row>
    <row r="67" ht="15" customHeight="1">
      <c r="B67" s="294"/>
      <c r="C67" s="300"/>
      <c r="D67" s="298" t="s">
        <v>2441</v>
      </c>
      <c r="E67" s="298"/>
      <c r="F67" s="298"/>
      <c r="G67" s="298"/>
      <c r="H67" s="298"/>
      <c r="I67" s="298"/>
      <c r="J67" s="298"/>
      <c r="K67" s="296"/>
    </row>
    <row r="68" ht="15" customHeight="1">
      <c r="B68" s="294"/>
      <c r="C68" s="300"/>
      <c r="D68" s="298" t="s">
        <v>2442</v>
      </c>
      <c r="E68" s="298"/>
      <c r="F68" s="298"/>
      <c r="G68" s="298"/>
      <c r="H68" s="298"/>
      <c r="I68" s="298"/>
      <c r="J68" s="298"/>
      <c r="K68" s="296"/>
    </row>
    <row r="69" ht="12.75" customHeight="1">
      <c r="B69" s="305"/>
      <c r="C69" s="306"/>
      <c r="D69" s="306"/>
      <c r="E69" s="306"/>
      <c r="F69" s="306"/>
      <c r="G69" s="306"/>
      <c r="H69" s="306"/>
      <c r="I69" s="306"/>
      <c r="J69" s="306"/>
      <c r="K69" s="307"/>
    </row>
    <row r="70" ht="18.75" customHeight="1">
      <c r="B70" s="308"/>
      <c r="C70" s="308"/>
      <c r="D70" s="308"/>
      <c r="E70" s="308"/>
      <c r="F70" s="308"/>
      <c r="G70" s="308"/>
      <c r="H70" s="308"/>
      <c r="I70" s="308"/>
      <c r="J70" s="308"/>
      <c r="K70" s="309"/>
    </row>
    <row r="71" ht="18.75" customHeight="1">
      <c r="B71" s="309"/>
      <c r="C71" s="309"/>
      <c r="D71" s="309"/>
      <c r="E71" s="309"/>
      <c r="F71" s="309"/>
      <c r="G71" s="309"/>
      <c r="H71" s="309"/>
      <c r="I71" s="309"/>
      <c r="J71" s="309"/>
      <c r="K71" s="309"/>
    </row>
    <row r="72" ht="7.5" customHeight="1">
      <c r="B72" s="310"/>
      <c r="C72" s="311"/>
      <c r="D72" s="311"/>
      <c r="E72" s="311"/>
      <c r="F72" s="311"/>
      <c r="G72" s="311"/>
      <c r="H72" s="311"/>
      <c r="I72" s="311"/>
      <c r="J72" s="311"/>
      <c r="K72" s="312"/>
    </row>
    <row r="73" ht="45" customHeight="1">
      <c r="B73" s="313"/>
      <c r="C73" s="314" t="s">
        <v>89</v>
      </c>
      <c r="D73" s="314"/>
      <c r="E73" s="314"/>
      <c r="F73" s="314"/>
      <c r="G73" s="314"/>
      <c r="H73" s="314"/>
      <c r="I73" s="314"/>
      <c r="J73" s="314"/>
      <c r="K73" s="315"/>
    </row>
    <row r="74" ht="17.25" customHeight="1">
      <c r="B74" s="313"/>
      <c r="C74" s="316" t="s">
        <v>2443</v>
      </c>
      <c r="D74" s="316"/>
      <c r="E74" s="316"/>
      <c r="F74" s="316" t="s">
        <v>2444</v>
      </c>
      <c r="G74" s="317"/>
      <c r="H74" s="316" t="s">
        <v>129</v>
      </c>
      <c r="I74" s="316" t="s">
        <v>59</v>
      </c>
      <c r="J74" s="316" t="s">
        <v>2445</v>
      </c>
      <c r="K74" s="315"/>
    </row>
    <row r="75" ht="17.25" customHeight="1">
      <c r="B75" s="313"/>
      <c r="C75" s="318" t="s">
        <v>2446</v>
      </c>
      <c r="D75" s="318"/>
      <c r="E75" s="318"/>
      <c r="F75" s="319" t="s">
        <v>2447</v>
      </c>
      <c r="G75" s="320"/>
      <c r="H75" s="318"/>
      <c r="I75" s="318"/>
      <c r="J75" s="318" t="s">
        <v>2448</v>
      </c>
      <c r="K75" s="315"/>
    </row>
    <row r="76" ht="5.25" customHeight="1">
      <c r="B76" s="313"/>
      <c r="C76" s="321"/>
      <c r="D76" s="321"/>
      <c r="E76" s="321"/>
      <c r="F76" s="321"/>
      <c r="G76" s="322"/>
      <c r="H76" s="321"/>
      <c r="I76" s="321"/>
      <c r="J76" s="321"/>
      <c r="K76" s="315"/>
    </row>
    <row r="77" ht="15" customHeight="1">
      <c r="B77" s="313"/>
      <c r="C77" s="302" t="s">
        <v>55</v>
      </c>
      <c r="D77" s="321"/>
      <c r="E77" s="321"/>
      <c r="F77" s="323" t="s">
        <v>2449</v>
      </c>
      <c r="G77" s="322"/>
      <c r="H77" s="302" t="s">
        <v>2450</v>
      </c>
      <c r="I77" s="302" t="s">
        <v>2451</v>
      </c>
      <c r="J77" s="302">
        <v>20</v>
      </c>
      <c r="K77" s="315"/>
    </row>
    <row r="78" ht="15" customHeight="1">
      <c r="B78" s="313"/>
      <c r="C78" s="302" t="s">
        <v>2452</v>
      </c>
      <c r="D78" s="302"/>
      <c r="E78" s="302"/>
      <c r="F78" s="323" t="s">
        <v>2449</v>
      </c>
      <c r="G78" s="322"/>
      <c r="H78" s="302" t="s">
        <v>2453</v>
      </c>
      <c r="I78" s="302" t="s">
        <v>2451</v>
      </c>
      <c r="J78" s="302">
        <v>120</v>
      </c>
      <c r="K78" s="315"/>
    </row>
    <row r="79" ht="15" customHeight="1">
      <c r="B79" s="324"/>
      <c r="C79" s="302" t="s">
        <v>2454</v>
      </c>
      <c r="D79" s="302"/>
      <c r="E79" s="302"/>
      <c r="F79" s="323" t="s">
        <v>2455</v>
      </c>
      <c r="G79" s="322"/>
      <c r="H79" s="302" t="s">
        <v>2456</v>
      </c>
      <c r="I79" s="302" t="s">
        <v>2451</v>
      </c>
      <c r="J79" s="302">
        <v>50</v>
      </c>
      <c r="K79" s="315"/>
    </row>
    <row r="80" ht="15" customHeight="1">
      <c r="B80" s="324"/>
      <c r="C80" s="302" t="s">
        <v>2457</v>
      </c>
      <c r="D80" s="302"/>
      <c r="E80" s="302"/>
      <c r="F80" s="323" t="s">
        <v>2449</v>
      </c>
      <c r="G80" s="322"/>
      <c r="H80" s="302" t="s">
        <v>2458</v>
      </c>
      <c r="I80" s="302" t="s">
        <v>2459</v>
      </c>
      <c r="J80" s="302"/>
      <c r="K80" s="315"/>
    </row>
    <row r="81" ht="15" customHeight="1">
      <c r="B81" s="324"/>
      <c r="C81" s="325" t="s">
        <v>2460</v>
      </c>
      <c r="D81" s="325"/>
      <c r="E81" s="325"/>
      <c r="F81" s="326" t="s">
        <v>2455</v>
      </c>
      <c r="G81" s="325"/>
      <c r="H81" s="325" t="s">
        <v>2461</v>
      </c>
      <c r="I81" s="325" t="s">
        <v>2451</v>
      </c>
      <c r="J81" s="325">
        <v>15</v>
      </c>
      <c r="K81" s="315"/>
    </row>
    <row r="82" ht="15" customHeight="1">
      <c r="B82" s="324"/>
      <c r="C82" s="325" t="s">
        <v>2462</v>
      </c>
      <c r="D82" s="325"/>
      <c r="E82" s="325"/>
      <c r="F82" s="326" t="s">
        <v>2455</v>
      </c>
      <c r="G82" s="325"/>
      <c r="H82" s="325" t="s">
        <v>2463</v>
      </c>
      <c r="I82" s="325" t="s">
        <v>2451</v>
      </c>
      <c r="J82" s="325">
        <v>15</v>
      </c>
      <c r="K82" s="315"/>
    </row>
    <row r="83" ht="15" customHeight="1">
      <c r="B83" s="324"/>
      <c r="C83" s="325" t="s">
        <v>2464</v>
      </c>
      <c r="D83" s="325"/>
      <c r="E83" s="325"/>
      <c r="F83" s="326" t="s">
        <v>2455</v>
      </c>
      <c r="G83" s="325"/>
      <c r="H83" s="325" t="s">
        <v>2465</v>
      </c>
      <c r="I83" s="325" t="s">
        <v>2451</v>
      </c>
      <c r="J83" s="325">
        <v>20</v>
      </c>
      <c r="K83" s="315"/>
    </row>
    <row r="84" ht="15" customHeight="1">
      <c r="B84" s="324"/>
      <c r="C84" s="325" t="s">
        <v>2466</v>
      </c>
      <c r="D84" s="325"/>
      <c r="E84" s="325"/>
      <c r="F84" s="326" t="s">
        <v>2455</v>
      </c>
      <c r="G84" s="325"/>
      <c r="H84" s="325" t="s">
        <v>2467</v>
      </c>
      <c r="I84" s="325" t="s">
        <v>2451</v>
      </c>
      <c r="J84" s="325">
        <v>20</v>
      </c>
      <c r="K84" s="315"/>
    </row>
    <row r="85" ht="15" customHeight="1">
      <c r="B85" s="324"/>
      <c r="C85" s="302" t="s">
        <v>2468</v>
      </c>
      <c r="D85" s="302"/>
      <c r="E85" s="302"/>
      <c r="F85" s="323" t="s">
        <v>2455</v>
      </c>
      <c r="G85" s="322"/>
      <c r="H85" s="302" t="s">
        <v>2469</v>
      </c>
      <c r="I85" s="302" t="s">
        <v>2451</v>
      </c>
      <c r="J85" s="302">
        <v>50</v>
      </c>
      <c r="K85" s="315"/>
    </row>
    <row r="86" ht="15" customHeight="1">
      <c r="B86" s="324"/>
      <c r="C86" s="302" t="s">
        <v>2470</v>
      </c>
      <c r="D86" s="302"/>
      <c r="E86" s="302"/>
      <c r="F86" s="323" t="s">
        <v>2455</v>
      </c>
      <c r="G86" s="322"/>
      <c r="H86" s="302" t="s">
        <v>2471</v>
      </c>
      <c r="I86" s="302" t="s">
        <v>2451</v>
      </c>
      <c r="J86" s="302">
        <v>20</v>
      </c>
      <c r="K86" s="315"/>
    </row>
    <row r="87" ht="15" customHeight="1">
      <c r="B87" s="324"/>
      <c r="C87" s="302" t="s">
        <v>2472</v>
      </c>
      <c r="D87" s="302"/>
      <c r="E87" s="302"/>
      <c r="F87" s="323" t="s">
        <v>2455</v>
      </c>
      <c r="G87" s="322"/>
      <c r="H87" s="302" t="s">
        <v>2473</v>
      </c>
      <c r="I87" s="302" t="s">
        <v>2451</v>
      </c>
      <c r="J87" s="302">
        <v>20</v>
      </c>
      <c r="K87" s="315"/>
    </row>
    <row r="88" ht="15" customHeight="1">
      <c r="B88" s="324"/>
      <c r="C88" s="302" t="s">
        <v>2474</v>
      </c>
      <c r="D88" s="302"/>
      <c r="E88" s="302"/>
      <c r="F88" s="323" t="s">
        <v>2455</v>
      </c>
      <c r="G88" s="322"/>
      <c r="H88" s="302" t="s">
        <v>2475</v>
      </c>
      <c r="I88" s="302" t="s">
        <v>2451</v>
      </c>
      <c r="J88" s="302">
        <v>50</v>
      </c>
      <c r="K88" s="315"/>
    </row>
    <row r="89" ht="15" customHeight="1">
      <c r="B89" s="324"/>
      <c r="C89" s="302" t="s">
        <v>2476</v>
      </c>
      <c r="D89" s="302"/>
      <c r="E89" s="302"/>
      <c r="F89" s="323" t="s">
        <v>2455</v>
      </c>
      <c r="G89" s="322"/>
      <c r="H89" s="302" t="s">
        <v>2476</v>
      </c>
      <c r="I89" s="302" t="s">
        <v>2451</v>
      </c>
      <c r="J89" s="302">
        <v>50</v>
      </c>
      <c r="K89" s="315"/>
    </row>
    <row r="90" ht="15" customHeight="1">
      <c r="B90" s="324"/>
      <c r="C90" s="302" t="s">
        <v>134</v>
      </c>
      <c r="D90" s="302"/>
      <c r="E90" s="302"/>
      <c r="F90" s="323" t="s">
        <v>2455</v>
      </c>
      <c r="G90" s="322"/>
      <c r="H90" s="302" t="s">
        <v>2477</v>
      </c>
      <c r="I90" s="302" t="s">
        <v>2451</v>
      </c>
      <c r="J90" s="302">
        <v>255</v>
      </c>
      <c r="K90" s="315"/>
    </row>
    <row r="91" ht="15" customHeight="1">
      <c r="B91" s="324"/>
      <c r="C91" s="302" t="s">
        <v>2478</v>
      </c>
      <c r="D91" s="302"/>
      <c r="E91" s="302"/>
      <c r="F91" s="323" t="s">
        <v>2449</v>
      </c>
      <c r="G91" s="322"/>
      <c r="H91" s="302" t="s">
        <v>2479</v>
      </c>
      <c r="I91" s="302" t="s">
        <v>2480</v>
      </c>
      <c r="J91" s="302"/>
      <c r="K91" s="315"/>
    </row>
    <row r="92" ht="15" customHeight="1">
      <c r="B92" s="324"/>
      <c r="C92" s="302" t="s">
        <v>2481</v>
      </c>
      <c r="D92" s="302"/>
      <c r="E92" s="302"/>
      <c r="F92" s="323" t="s">
        <v>2449</v>
      </c>
      <c r="G92" s="322"/>
      <c r="H92" s="302" t="s">
        <v>2482</v>
      </c>
      <c r="I92" s="302" t="s">
        <v>2483</v>
      </c>
      <c r="J92" s="302"/>
      <c r="K92" s="315"/>
    </row>
    <row r="93" ht="15" customHeight="1">
      <c r="B93" s="324"/>
      <c r="C93" s="302" t="s">
        <v>2484</v>
      </c>
      <c r="D93" s="302"/>
      <c r="E93" s="302"/>
      <c r="F93" s="323" t="s">
        <v>2449</v>
      </c>
      <c r="G93" s="322"/>
      <c r="H93" s="302" t="s">
        <v>2484</v>
      </c>
      <c r="I93" s="302" t="s">
        <v>2483</v>
      </c>
      <c r="J93" s="302"/>
      <c r="K93" s="315"/>
    </row>
    <row r="94" ht="15" customHeight="1">
      <c r="B94" s="324"/>
      <c r="C94" s="302" t="s">
        <v>40</v>
      </c>
      <c r="D94" s="302"/>
      <c r="E94" s="302"/>
      <c r="F94" s="323" t="s">
        <v>2449</v>
      </c>
      <c r="G94" s="322"/>
      <c r="H94" s="302" t="s">
        <v>2485</v>
      </c>
      <c r="I94" s="302" t="s">
        <v>2483</v>
      </c>
      <c r="J94" s="302"/>
      <c r="K94" s="315"/>
    </row>
    <row r="95" ht="15" customHeight="1">
      <c r="B95" s="324"/>
      <c r="C95" s="302" t="s">
        <v>50</v>
      </c>
      <c r="D95" s="302"/>
      <c r="E95" s="302"/>
      <c r="F95" s="323" t="s">
        <v>2449</v>
      </c>
      <c r="G95" s="322"/>
      <c r="H95" s="302" t="s">
        <v>2486</v>
      </c>
      <c r="I95" s="302" t="s">
        <v>2483</v>
      </c>
      <c r="J95" s="302"/>
      <c r="K95" s="315"/>
    </row>
    <row r="96" ht="15" customHeight="1">
      <c r="B96" s="327"/>
      <c r="C96" s="328"/>
      <c r="D96" s="328"/>
      <c r="E96" s="328"/>
      <c r="F96" s="328"/>
      <c r="G96" s="328"/>
      <c r="H96" s="328"/>
      <c r="I96" s="328"/>
      <c r="J96" s="328"/>
      <c r="K96" s="329"/>
    </row>
    <row r="97" ht="18.75" customHeight="1">
      <c r="B97" s="330"/>
      <c r="C97" s="331"/>
      <c r="D97" s="331"/>
      <c r="E97" s="331"/>
      <c r="F97" s="331"/>
      <c r="G97" s="331"/>
      <c r="H97" s="331"/>
      <c r="I97" s="331"/>
      <c r="J97" s="331"/>
      <c r="K97" s="330"/>
    </row>
    <row r="98" ht="18.75" customHeight="1">
      <c r="B98" s="309"/>
      <c r="C98" s="309"/>
      <c r="D98" s="309"/>
      <c r="E98" s="309"/>
      <c r="F98" s="309"/>
      <c r="G98" s="309"/>
      <c r="H98" s="309"/>
      <c r="I98" s="309"/>
      <c r="J98" s="309"/>
      <c r="K98" s="309"/>
    </row>
    <row r="99" ht="7.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2"/>
    </row>
    <row r="100" ht="45" customHeight="1">
      <c r="B100" s="313"/>
      <c r="C100" s="314" t="s">
        <v>2487</v>
      </c>
      <c r="D100" s="314"/>
      <c r="E100" s="314"/>
      <c r="F100" s="314"/>
      <c r="G100" s="314"/>
      <c r="H100" s="314"/>
      <c r="I100" s="314"/>
      <c r="J100" s="314"/>
      <c r="K100" s="315"/>
    </row>
    <row r="101" ht="17.25" customHeight="1">
      <c r="B101" s="313"/>
      <c r="C101" s="316" t="s">
        <v>2443</v>
      </c>
      <c r="D101" s="316"/>
      <c r="E101" s="316"/>
      <c r="F101" s="316" t="s">
        <v>2444</v>
      </c>
      <c r="G101" s="317"/>
      <c r="H101" s="316" t="s">
        <v>129</v>
      </c>
      <c r="I101" s="316" t="s">
        <v>59</v>
      </c>
      <c r="J101" s="316" t="s">
        <v>2445</v>
      </c>
      <c r="K101" s="315"/>
    </row>
    <row r="102" ht="17.25" customHeight="1">
      <c r="B102" s="313"/>
      <c r="C102" s="318" t="s">
        <v>2446</v>
      </c>
      <c r="D102" s="318"/>
      <c r="E102" s="318"/>
      <c r="F102" s="319" t="s">
        <v>2447</v>
      </c>
      <c r="G102" s="320"/>
      <c r="H102" s="318"/>
      <c r="I102" s="318"/>
      <c r="J102" s="318" t="s">
        <v>2448</v>
      </c>
      <c r="K102" s="315"/>
    </row>
    <row r="103" ht="5.25" customHeight="1">
      <c r="B103" s="313"/>
      <c r="C103" s="316"/>
      <c r="D103" s="316"/>
      <c r="E103" s="316"/>
      <c r="F103" s="316"/>
      <c r="G103" s="332"/>
      <c r="H103" s="316"/>
      <c r="I103" s="316"/>
      <c r="J103" s="316"/>
      <c r="K103" s="315"/>
    </row>
    <row r="104" ht="15" customHeight="1">
      <c r="B104" s="313"/>
      <c r="C104" s="302" t="s">
        <v>55</v>
      </c>
      <c r="D104" s="321"/>
      <c r="E104" s="321"/>
      <c r="F104" s="323" t="s">
        <v>2449</v>
      </c>
      <c r="G104" s="332"/>
      <c r="H104" s="302" t="s">
        <v>2488</v>
      </c>
      <c r="I104" s="302" t="s">
        <v>2451</v>
      </c>
      <c r="J104" s="302">
        <v>20</v>
      </c>
      <c r="K104" s="315"/>
    </row>
    <row r="105" ht="15" customHeight="1">
      <c r="B105" s="313"/>
      <c r="C105" s="302" t="s">
        <v>2452</v>
      </c>
      <c r="D105" s="302"/>
      <c r="E105" s="302"/>
      <c r="F105" s="323" t="s">
        <v>2449</v>
      </c>
      <c r="G105" s="302"/>
      <c r="H105" s="302" t="s">
        <v>2488</v>
      </c>
      <c r="I105" s="302" t="s">
        <v>2451</v>
      </c>
      <c r="J105" s="302">
        <v>120</v>
      </c>
      <c r="K105" s="315"/>
    </row>
    <row r="106" ht="15" customHeight="1">
      <c r="B106" s="324"/>
      <c r="C106" s="302" t="s">
        <v>2454</v>
      </c>
      <c r="D106" s="302"/>
      <c r="E106" s="302"/>
      <c r="F106" s="323" t="s">
        <v>2455</v>
      </c>
      <c r="G106" s="302"/>
      <c r="H106" s="302" t="s">
        <v>2488</v>
      </c>
      <c r="I106" s="302" t="s">
        <v>2451</v>
      </c>
      <c r="J106" s="302">
        <v>50</v>
      </c>
      <c r="K106" s="315"/>
    </row>
    <row r="107" ht="15" customHeight="1">
      <c r="B107" s="324"/>
      <c r="C107" s="302" t="s">
        <v>2457</v>
      </c>
      <c r="D107" s="302"/>
      <c r="E107" s="302"/>
      <c r="F107" s="323" t="s">
        <v>2449</v>
      </c>
      <c r="G107" s="302"/>
      <c r="H107" s="302" t="s">
        <v>2488</v>
      </c>
      <c r="I107" s="302" t="s">
        <v>2459</v>
      </c>
      <c r="J107" s="302"/>
      <c r="K107" s="315"/>
    </row>
    <row r="108" ht="15" customHeight="1">
      <c r="B108" s="324"/>
      <c r="C108" s="302" t="s">
        <v>2468</v>
      </c>
      <c r="D108" s="302"/>
      <c r="E108" s="302"/>
      <c r="F108" s="323" t="s">
        <v>2455</v>
      </c>
      <c r="G108" s="302"/>
      <c r="H108" s="302" t="s">
        <v>2488</v>
      </c>
      <c r="I108" s="302" t="s">
        <v>2451</v>
      </c>
      <c r="J108" s="302">
        <v>50</v>
      </c>
      <c r="K108" s="315"/>
    </row>
    <row r="109" ht="15" customHeight="1">
      <c r="B109" s="324"/>
      <c r="C109" s="302" t="s">
        <v>2476</v>
      </c>
      <c r="D109" s="302"/>
      <c r="E109" s="302"/>
      <c r="F109" s="323" t="s">
        <v>2455</v>
      </c>
      <c r="G109" s="302"/>
      <c r="H109" s="302" t="s">
        <v>2488</v>
      </c>
      <c r="I109" s="302" t="s">
        <v>2451</v>
      </c>
      <c r="J109" s="302">
        <v>50</v>
      </c>
      <c r="K109" s="315"/>
    </row>
    <row r="110" ht="15" customHeight="1">
      <c r="B110" s="324"/>
      <c r="C110" s="302" t="s">
        <v>2474</v>
      </c>
      <c r="D110" s="302"/>
      <c r="E110" s="302"/>
      <c r="F110" s="323" t="s">
        <v>2455</v>
      </c>
      <c r="G110" s="302"/>
      <c r="H110" s="302" t="s">
        <v>2488</v>
      </c>
      <c r="I110" s="302" t="s">
        <v>2451</v>
      </c>
      <c r="J110" s="302">
        <v>50</v>
      </c>
      <c r="K110" s="315"/>
    </row>
    <row r="111" ht="15" customHeight="1">
      <c r="B111" s="324"/>
      <c r="C111" s="302" t="s">
        <v>55</v>
      </c>
      <c r="D111" s="302"/>
      <c r="E111" s="302"/>
      <c r="F111" s="323" t="s">
        <v>2449</v>
      </c>
      <c r="G111" s="302"/>
      <c r="H111" s="302" t="s">
        <v>2489</v>
      </c>
      <c r="I111" s="302" t="s">
        <v>2451</v>
      </c>
      <c r="J111" s="302">
        <v>20</v>
      </c>
      <c r="K111" s="315"/>
    </row>
    <row r="112" ht="15" customHeight="1">
      <c r="B112" s="324"/>
      <c r="C112" s="302" t="s">
        <v>2490</v>
      </c>
      <c r="D112" s="302"/>
      <c r="E112" s="302"/>
      <c r="F112" s="323" t="s">
        <v>2449</v>
      </c>
      <c r="G112" s="302"/>
      <c r="H112" s="302" t="s">
        <v>2491</v>
      </c>
      <c r="I112" s="302" t="s">
        <v>2451</v>
      </c>
      <c r="J112" s="302">
        <v>120</v>
      </c>
      <c r="K112" s="315"/>
    </row>
    <row r="113" ht="15" customHeight="1">
      <c r="B113" s="324"/>
      <c r="C113" s="302" t="s">
        <v>40</v>
      </c>
      <c r="D113" s="302"/>
      <c r="E113" s="302"/>
      <c r="F113" s="323" t="s">
        <v>2449</v>
      </c>
      <c r="G113" s="302"/>
      <c r="H113" s="302" t="s">
        <v>2492</v>
      </c>
      <c r="I113" s="302" t="s">
        <v>2483</v>
      </c>
      <c r="J113" s="302"/>
      <c r="K113" s="315"/>
    </row>
    <row r="114" ht="15" customHeight="1">
      <c r="B114" s="324"/>
      <c r="C114" s="302" t="s">
        <v>50</v>
      </c>
      <c r="D114" s="302"/>
      <c r="E114" s="302"/>
      <c r="F114" s="323" t="s">
        <v>2449</v>
      </c>
      <c r="G114" s="302"/>
      <c r="H114" s="302" t="s">
        <v>2493</v>
      </c>
      <c r="I114" s="302" t="s">
        <v>2483</v>
      </c>
      <c r="J114" s="302"/>
      <c r="K114" s="315"/>
    </row>
    <row r="115" ht="15" customHeight="1">
      <c r="B115" s="324"/>
      <c r="C115" s="302" t="s">
        <v>59</v>
      </c>
      <c r="D115" s="302"/>
      <c r="E115" s="302"/>
      <c r="F115" s="323" t="s">
        <v>2449</v>
      </c>
      <c r="G115" s="302"/>
      <c r="H115" s="302" t="s">
        <v>2494</v>
      </c>
      <c r="I115" s="302" t="s">
        <v>2495</v>
      </c>
      <c r="J115" s="302"/>
      <c r="K115" s="315"/>
    </row>
    <row r="116" ht="15" customHeight="1">
      <c r="B116" s="327"/>
      <c r="C116" s="333"/>
      <c r="D116" s="333"/>
      <c r="E116" s="333"/>
      <c r="F116" s="333"/>
      <c r="G116" s="333"/>
      <c r="H116" s="333"/>
      <c r="I116" s="333"/>
      <c r="J116" s="333"/>
      <c r="K116" s="329"/>
    </row>
    <row r="117" ht="18.75" customHeight="1">
      <c r="B117" s="334"/>
      <c r="C117" s="298"/>
      <c r="D117" s="298"/>
      <c r="E117" s="298"/>
      <c r="F117" s="335"/>
      <c r="G117" s="298"/>
      <c r="H117" s="298"/>
      <c r="I117" s="298"/>
      <c r="J117" s="298"/>
      <c r="K117" s="334"/>
    </row>
    <row r="118" ht="18.75" customHeight="1">
      <c r="B118" s="309"/>
      <c r="C118" s="309"/>
      <c r="D118" s="309"/>
      <c r="E118" s="309"/>
      <c r="F118" s="309"/>
      <c r="G118" s="309"/>
      <c r="H118" s="309"/>
      <c r="I118" s="309"/>
      <c r="J118" s="309"/>
      <c r="K118" s="309"/>
    </row>
    <row r="119" ht="7.5" customHeight="1">
      <c r="B119" s="336"/>
      <c r="C119" s="337"/>
      <c r="D119" s="337"/>
      <c r="E119" s="337"/>
      <c r="F119" s="337"/>
      <c r="G119" s="337"/>
      <c r="H119" s="337"/>
      <c r="I119" s="337"/>
      <c r="J119" s="337"/>
      <c r="K119" s="338"/>
    </row>
    <row r="120" ht="45" customHeight="1">
      <c r="B120" s="339"/>
      <c r="C120" s="292" t="s">
        <v>2496</v>
      </c>
      <c r="D120" s="292"/>
      <c r="E120" s="292"/>
      <c r="F120" s="292"/>
      <c r="G120" s="292"/>
      <c r="H120" s="292"/>
      <c r="I120" s="292"/>
      <c r="J120" s="292"/>
      <c r="K120" s="340"/>
    </row>
    <row r="121" ht="17.25" customHeight="1">
      <c r="B121" s="341"/>
      <c r="C121" s="316" t="s">
        <v>2443</v>
      </c>
      <c r="D121" s="316"/>
      <c r="E121" s="316"/>
      <c r="F121" s="316" t="s">
        <v>2444</v>
      </c>
      <c r="G121" s="317"/>
      <c r="H121" s="316" t="s">
        <v>129</v>
      </c>
      <c r="I121" s="316" t="s">
        <v>59</v>
      </c>
      <c r="J121" s="316" t="s">
        <v>2445</v>
      </c>
      <c r="K121" s="342"/>
    </row>
    <row r="122" ht="17.25" customHeight="1">
      <c r="B122" s="341"/>
      <c r="C122" s="318" t="s">
        <v>2446</v>
      </c>
      <c r="D122" s="318"/>
      <c r="E122" s="318"/>
      <c r="F122" s="319" t="s">
        <v>2447</v>
      </c>
      <c r="G122" s="320"/>
      <c r="H122" s="318"/>
      <c r="I122" s="318"/>
      <c r="J122" s="318" t="s">
        <v>2448</v>
      </c>
      <c r="K122" s="342"/>
    </row>
    <row r="123" ht="5.25" customHeight="1">
      <c r="B123" s="343"/>
      <c r="C123" s="321"/>
      <c r="D123" s="321"/>
      <c r="E123" s="321"/>
      <c r="F123" s="321"/>
      <c r="G123" s="302"/>
      <c r="H123" s="321"/>
      <c r="I123" s="321"/>
      <c r="J123" s="321"/>
      <c r="K123" s="344"/>
    </row>
    <row r="124" ht="15" customHeight="1">
      <c r="B124" s="343"/>
      <c r="C124" s="302" t="s">
        <v>2452</v>
      </c>
      <c r="D124" s="321"/>
      <c r="E124" s="321"/>
      <c r="F124" s="323" t="s">
        <v>2449</v>
      </c>
      <c r="G124" s="302"/>
      <c r="H124" s="302" t="s">
        <v>2488</v>
      </c>
      <c r="I124" s="302" t="s">
        <v>2451</v>
      </c>
      <c r="J124" s="302">
        <v>120</v>
      </c>
      <c r="K124" s="345"/>
    </row>
    <row r="125" ht="15" customHeight="1">
      <c r="B125" s="343"/>
      <c r="C125" s="302" t="s">
        <v>2497</v>
      </c>
      <c r="D125" s="302"/>
      <c r="E125" s="302"/>
      <c r="F125" s="323" t="s">
        <v>2449</v>
      </c>
      <c r="G125" s="302"/>
      <c r="H125" s="302" t="s">
        <v>2498</v>
      </c>
      <c r="I125" s="302" t="s">
        <v>2451</v>
      </c>
      <c r="J125" s="302" t="s">
        <v>2499</v>
      </c>
      <c r="K125" s="345"/>
    </row>
    <row r="126" ht="15" customHeight="1">
      <c r="B126" s="343"/>
      <c r="C126" s="302" t="s">
        <v>2398</v>
      </c>
      <c r="D126" s="302"/>
      <c r="E126" s="302"/>
      <c r="F126" s="323" t="s">
        <v>2449</v>
      </c>
      <c r="G126" s="302"/>
      <c r="H126" s="302" t="s">
        <v>2500</v>
      </c>
      <c r="I126" s="302" t="s">
        <v>2451</v>
      </c>
      <c r="J126" s="302" t="s">
        <v>2499</v>
      </c>
      <c r="K126" s="345"/>
    </row>
    <row r="127" ht="15" customHeight="1">
      <c r="B127" s="343"/>
      <c r="C127" s="302" t="s">
        <v>2460</v>
      </c>
      <c r="D127" s="302"/>
      <c r="E127" s="302"/>
      <c r="F127" s="323" t="s">
        <v>2455</v>
      </c>
      <c r="G127" s="302"/>
      <c r="H127" s="302" t="s">
        <v>2461</v>
      </c>
      <c r="I127" s="302" t="s">
        <v>2451</v>
      </c>
      <c r="J127" s="302">
        <v>15</v>
      </c>
      <c r="K127" s="345"/>
    </row>
    <row r="128" ht="15" customHeight="1">
      <c r="B128" s="343"/>
      <c r="C128" s="325" t="s">
        <v>2462</v>
      </c>
      <c r="D128" s="325"/>
      <c r="E128" s="325"/>
      <c r="F128" s="326" t="s">
        <v>2455</v>
      </c>
      <c r="G128" s="325"/>
      <c r="H128" s="325" t="s">
        <v>2463</v>
      </c>
      <c r="I128" s="325" t="s">
        <v>2451</v>
      </c>
      <c r="J128" s="325">
        <v>15</v>
      </c>
      <c r="K128" s="345"/>
    </row>
    <row r="129" ht="15" customHeight="1">
      <c r="B129" s="343"/>
      <c r="C129" s="325" t="s">
        <v>2464</v>
      </c>
      <c r="D129" s="325"/>
      <c r="E129" s="325"/>
      <c r="F129" s="326" t="s">
        <v>2455</v>
      </c>
      <c r="G129" s="325"/>
      <c r="H129" s="325" t="s">
        <v>2465</v>
      </c>
      <c r="I129" s="325" t="s">
        <v>2451</v>
      </c>
      <c r="J129" s="325">
        <v>20</v>
      </c>
      <c r="K129" s="345"/>
    </row>
    <row r="130" ht="15" customHeight="1">
      <c r="B130" s="343"/>
      <c r="C130" s="325" t="s">
        <v>2466</v>
      </c>
      <c r="D130" s="325"/>
      <c r="E130" s="325"/>
      <c r="F130" s="326" t="s">
        <v>2455</v>
      </c>
      <c r="G130" s="325"/>
      <c r="H130" s="325" t="s">
        <v>2467</v>
      </c>
      <c r="I130" s="325" t="s">
        <v>2451</v>
      </c>
      <c r="J130" s="325">
        <v>20</v>
      </c>
      <c r="K130" s="345"/>
    </row>
    <row r="131" ht="15" customHeight="1">
      <c r="B131" s="343"/>
      <c r="C131" s="302" t="s">
        <v>2454</v>
      </c>
      <c r="D131" s="302"/>
      <c r="E131" s="302"/>
      <c r="F131" s="323" t="s">
        <v>2455</v>
      </c>
      <c r="G131" s="302"/>
      <c r="H131" s="302" t="s">
        <v>2488</v>
      </c>
      <c r="I131" s="302" t="s">
        <v>2451</v>
      </c>
      <c r="J131" s="302">
        <v>50</v>
      </c>
      <c r="K131" s="345"/>
    </row>
    <row r="132" ht="15" customHeight="1">
      <c r="B132" s="343"/>
      <c r="C132" s="302" t="s">
        <v>2468</v>
      </c>
      <c r="D132" s="302"/>
      <c r="E132" s="302"/>
      <c r="F132" s="323" t="s">
        <v>2455</v>
      </c>
      <c r="G132" s="302"/>
      <c r="H132" s="302" t="s">
        <v>2488</v>
      </c>
      <c r="I132" s="302" t="s">
        <v>2451</v>
      </c>
      <c r="J132" s="302">
        <v>50</v>
      </c>
      <c r="K132" s="345"/>
    </row>
    <row r="133" ht="15" customHeight="1">
      <c r="B133" s="343"/>
      <c r="C133" s="302" t="s">
        <v>2474</v>
      </c>
      <c r="D133" s="302"/>
      <c r="E133" s="302"/>
      <c r="F133" s="323" t="s">
        <v>2455</v>
      </c>
      <c r="G133" s="302"/>
      <c r="H133" s="302" t="s">
        <v>2488</v>
      </c>
      <c r="I133" s="302" t="s">
        <v>2451</v>
      </c>
      <c r="J133" s="302">
        <v>50</v>
      </c>
      <c r="K133" s="345"/>
    </row>
    <row r="134" ht="15" customHeight="1">
      <c r="B134" s="343"/>
      <c r="C134" s="302" t="s">
        <v>2476</v>
      </c>
      <c r="D134" s="302"/>
      <c r="E134" s="302"/>
      <c r="F134" s="323" t="s">
        <v>2455</v>
      </c>
      <c r="G134" s="302"/>
      <c r="H134" s="302" t="s">
        <v>2488</v>
      </c>
      <c r="I134" s="302" t="s">
        <v>2451</v>
      </c>
      <c r="J134" s="302">
        <v>50</v>
      </c>
      <c r="K134" s="345"/>
    </row>
    <row r="135" ht="15" customHeight="1">
      <c r="B135" s="343"/>
      <c r="C135" s="302" t="s">
        <v>134</v>
      </c>
      <c r="D135" s="302"/>
      <c r="E135" s="302"/>
      <c r="F135" s="323" t="s">
        <v>2455</v>
      </c>
      <c r="G135" s="302"/>
      <c r="H135" s="302" t="s">
        <v>2501</v>
      </c>
      <c r="I135" s="302" t="s">
        <v>2451</v>
      </c>
      <c r="J135" s="302">
        <v>255</v>
      </c>
      <c r="K135" s="345"/>
    </row>
    <row r="136" ht="15" customHeight="1">
      <c r="B136" s="343"/>
      <c r="C136" s="302" t="s">
        <v>2478</v>
      </c>
      <c r="D136" s="302"/>
      <c r="E136" s="302"/>
      <c r="F136" s="323" t="s">
        <v>2449</v>
      </c>
      <c r="G136" s="302"/>
      <c r="H136" s="302" t="s">
        <v>2502</v>
      </c>
      <c r="I136" s="302" t="s">
        <v>2480</v>
      </c>
      <c r="J136" s="302"/>
      <c r="K136" s="345"/>
    </row>
    <row r="137" ht="15" customHeight="1">
      <c r="B137" s="343"/>
      <c r="C137" s="302" t="s">
        <v>2481</v>
      </c>
      <c r="D137" s="302"/>
      <c r="E137" s="302"/>
      <c r="F137" s="323" t="s">
        <v>2449</v>
      </c>
      <c r="G137" s="302"/>
      <c r="H137" s="302" t="s">
        <v>2503</v>
      </c>
      <c r="I137" s="302" t="s">
        <v>2483</v>
      </c>
      <c r="J137" s="302"/>
      <c r="K137" s="345"/>
    </row>
    <row r="138" ht="15" customHeight="1">
      <c r="B138" s="343"/>
      <c r="C138" s="302" t="s">
        <v>2484</v>
      </c>
      <c r="D138" s="302"/>
      <c r="E138" s="302"/>
      <c r="F138" s="323" t="s">
        <v>2449</v>
      </c>
      <c r="G138" s="302"/>
      <c r="H138" s="302" t="s">
        <v>2484</v>
      </c>
      <c r="I138" s="302" t="s">
        <v>2483</v>
      </c>
      <c r="J138" s="302"/>
      <c r="K138" s="345"/>
    </row>
    <row r="139" ht="15" customHeight="1">
      <c r="B139" s="343"/>
      <c r="C139" s="302" t="s">
        <v>40</v>
      </c>
      <c r="D139" s="302"/>
      <c r="E139" s="302"/>
      <c r="F139" s="323" t="s">
        <v>2449</v>
      </c>
      <c r="G139" s="302"/>
      <c r="H139" s="302" t="s">
        <v>2504</v>
      </c>
      <c r="I139" s="302" t="s">
        <v>2483</v>
      </c>
      <c r="J139" s="302"/>
      <c r="K139" s="345"/>
    </row>
    <row r="140" ht="15" customHeight="1">
      <c r="B140" s="343"/>
      <c r="C140" s="302" t="s">
        <v>2505</v>
      </c>
      <c r="D140" s="302"/>
      <c r="E140" s="302"/>
      <c r="F140" s="323" t="s">
        <v>2449</v>
      </c>
      <c r="G140" s="302"/>
      <c r="H140" s="302" t="s">
        <v>2506</v>
      </c>
      <c r="I140" s="302" t="s">
        <v>2483</v>
      </c>
      <c r="J140" s="302"/>
      <c r="K140" s="345"/>
    </row>
    <row r="141" ht="15" customHeight="1">
      <c r="B141" s="346"/>
      <c r="C141" s="347"/>
      <c r="D141" s="347"/>
      <c r="E141" s="347"/>
      <c r="F141" s="347"/>
      <c r="G141" s="347"/>
      <c r="H141" s="347"/>
      <c r="I141" s="347"/>
      <c r="J141" s="347"/>
      <c r="K141" s="348"/>
    </row>
    <row r="142" ht="18.75" customHeight="1">
      <c r="B142" s="298"/>
      <c r="C142" s="298"/>
      <c r="D142" s="298"/>
      <c r="E142" s="298"/>
      <c r="F142" s="335"/>
      <c r="G142" s="298"/>
      <c r="H142" s="298"/>
      <c r="I142" s="298"/>
      <c r="J142" s="298"/>
      <c r="K142" s="298"/>
    </row>
    <row r="143" ht="18.75" customHeight="1">
      <c r="B143" s="309"/>
      <c r="C143" s="309"/>
      <c r="D143" s="309"/>
      <c r="E143" s="309"/>
      <c r="F143" s="309"/>
      <c r="G143" s="309"/>
      <c r="H143" s="309"/>
      <c r="I143" s="309"/>
      <c r="J143" s="309"/>
      <c r="K143" s="309"/>
    </row>
    <row r="144" ht="7.5" customHeight="1">
      <c r="B144" s="310"/>
      <c r="C144" s="311"/>
      <c r="D144" s="311"/>
      <c r="E144" s="311"/>
      <c r="F144" s="311"/>
      <c r="G144" s="311"/>
      <c r="H144" s="311"/>
      <c r="I144" s="311"/>
      <c r="J144" s="311"/>
      <c r="K144" s="312"/>
    </row>
    <row r="145" ht="45" customHeight="1">
      <c r="B145" s="313"/>
      <c r="C145" s="314" t="s">
        <v>2507</v>
      </c>
      <c r="D145" s="314"/>
      <c r="E145" s="314"/>
      <c r="F145" s="314"/>
      <c r="G145" s="314"/>
      <c r="H145" s="314"/>
      <c r="I145" s="314"/>
      <c r="J145" s="314"/>
      <c r="K145" s="315"/>
    </row>
    <row r="146" ht="17.25" customHeight="1">
      <c r="B146" s="313"/>
      <c r="C146" s="316" t="s">
        <v>2443</v>
      </c>
      <c r="D146" s="316"/>
      <c r="E146" s="316"/>
      <c r="F146" s="316" t="s">
        <v>2444</v>
      </c>
      <c r="G146" s="317"/>
      <c r="H146" s="316" t="s">
        <v>129</v>
      </c>
      <c r="I146" s="316" t="s">
        <v>59</v>
      </c>
      <c r="J146" s="316" t="s">
        <v>2445</v>
      </c>
      <c r="K146" s="315"/>
    </row>
    <row r="147" ht="17.25" customHeight="1">
      <c r="B147" s="313"/>
      <c r="C147" s="318" t="s">
        <v>2446</v>
      </c>
      <c r="D147" s="318"/>
      <c r="E147" s="318"/>
      <c r="F147" s="319" t="s">
        <v>2447</v>
      </c>
      <c r="G147" s="320"/>
      <c r="H147" s="318"/>
      <c r="I147" s="318"/>
      <c r="J147" s="318" t="s">
        <v>2448</v>
      </c>
      <c r="K147" s="315"/>
    </row>
    <row r="148" ht="5.25" customHeight="1">
      <c r="B148" s="324"/>
      <c r="C148" s="321"/>
      <c r="D148" s="321"/>
      <c r="E148" s="321"/>
      <c r="F148" s="321"/>
      <c r="G148" s="322"/>
      <c r="H148" s="321"/>
      <c r="I148" s="321"/>
      <c r="J148" s="321"/>
      <c r="K148" s="345"/>
    </row>
    <row r="149" ht="15" customHeight="1">
      <c r="B149" s="324"/>
      <c r="C149" s="349" t="s">
        <v>2452</v>
      </c>
      <c r="D149" s="302"/>
      <c r="E149" s="302"/>
      <c r="F149" s="350" t="s">
        <v>2449</v>
      </c>
      <c r="G149" s="302"/>
      <c r="H149" s="349" t="s">
        <v>2488</v>
      </c>
      <c r="I149" s="349" t="s">
        <v>2451</v>
      </c>
      <c r="J149" s="349">
        <v>120</v>
      </c>
      <c r="K149" s="345"/>
    </row>
    <row r="150" ht="15" customHeight="1">
      <c r="B150" s="324"/>
      <c r="C150" s="349" t="s">
        <v>2497</v>
      </c>
      <c r="D150" s="302"/>
      <c r="E150" s="302"/>
      <c r="F150" s="350" t="s">
        <v>2449</v>
      </c>
      <c r="G150" s="302"/>
      <c r="H150" s="349" t="s">
        <v>2508</v>
      </c>
      <c r="I150" s="349" t="s">
        <v>2451</v>
      </c>
      <c r="J150" s="349" t="s">
        <v>2499</v>
      </c>
      <c r="K150" s="345"/>
    </row>
    <row r="151" ht="15" customHeight="1">
      <c r="B151" s="324"/>
      <c r="C151" s="349" t="s">
        <v>2398</v>
      </c>
      <c r="D151" s="302"/>
      <c r="E151" s="302"/>
      <c r="F151" s="350" t="s">
        <v>2449</v>
      </c>
      <c r="G151" s="302"/>
      <c r="H151" s="349" t="s">
        <v>2509</v>
      </c>
      <c r="I151" s="349" t="s">
        <v>2451</v>
      </c>
      <c r="J151" s="349" t="s">
        <v>2499</v>
      </c>
      <c r="K151" s="345"/>
    </row>
    <row r="152" ht="15" customHeight="1">
      <c r="B152" s="324"/>
      <c r="C152" s="349" t="s">
        <v>2454</v>
      </c>
      <c r="D152" s="302"/>
      <c r="E152" s="302"/>
      <c r="F152" s="350" t="s">
        <v>2455</v>
      </c>
      <c r="G152" s="302"/>
      <c r="H152" s="349" t="s">
        <v>2488</v>
      </c>
      <c r="I152" s="349" t="s">
        <v>2451</v>
      </c>
      <c r="J152" s="349">
        <v>50</v>
      </c>
      <c r="K152" s="345"/>
    </row>
    <row r="153" ht="15" customHeight="1">
      <c r="B153" s="324"/>
      <c r="C153" s="349" t="s">
        <v>2457</v>
      </c>
      <c r="D153" s="302"/>
      <c r="E153" s="302"/>
      <c r="F153" s="350" t="s">
        <v>2449</v>
      </c>
      <c r="G153" s="302"/>
      <c r="H153" s="349" t="s">
        <v>2488</v>
      </c>
      <c r="I153" s="349" t="s">
        <v>2459</v>
      </c>
      <c r="J153" s="349"/>
      <c r="K153" s="345"/>
    </row>
    <row r="154" ht="15" customHeight="1">
      <c r="B154" s="324"/>
      <c r="C154" s="349" t="s">
        <v>2468</v>
      </c>
      <c r="D154" s="302"/>
      <c r="E154" s="302"/>
      <c r="F154" s="350" t="s">
        <v>2455</v>
      </c>
      <c r="G154" s="302"/>
      <c r="H154" s="349" t="s">
        <v>2488</v>
      </c>
      <c r="I154" s="349" t="s">
        <v>2451</v>
      </c>
      <c r="J154" s="349">
        <v>50</v>
      </c>
      <c r="K154" s="345"/>
    </row>
    <row r="155" ht="15" customHeight="1">
      <c r="B155" s="324"/>
      <c r="C155" s="349" t="s">
        <v>2476</v>
      </c>
      <c r="D155" s="302"/>
      <c r="E155" s="302"/>
      <c r="F155" s="350" t="s">
        <v>2455</v>
      </c>
      <c r="G155" s="302"/>
      <c r="H155" s="349" t="s">
        <v>2488</v>
      </c>
      <c r="I155" s="349" t="s">
        <v>2451</v>
      </c>
      <c r="J155" s="349">
        <v>50</v>
      </c>
      <c r="K155" s="345"/>
    </row>
    <row r="156" ht="15" customHeight="1">
      <c r="B156" s="324"/>
      <c r="C156" s="349" t="s">
        <v>2474</v>
      </c>
      <c r="D156" s="302"/>
      <c r="E156" s="302"/>
      <c r="F156" s="350" t="s">
        <v>2455</v>
      </c>
      <c r="G156" s="302"/>
      <c r="H156" s="349" t="s">
        <v>2488</v>
      </c>
      <c r="I156" s="349" t="s">
        <v>2451</v>
      </c>
      <c r="J156" s="349">
        <v>50</v>
      </c>
      <c r="K156" s="345"/>
    </row>
    <row r="157" ht="15" customHeight="1">
      <c r="B157" s="324"/>
      <c r="C157" s="349" t="s">
        <v>94</v>
      </c>
      <c r="D157" s="302"/>
      <c r="E157" s="302"/>
      <c r="F157" s="350" t="s">
        <v>2449</v>
      </c>
      <c r="G157" s="302"/>
      <c r="H157" s="349" t="s">
        <v>2510</v>
      </c>
      <c r="I157" s="349" t="s">
        <v>2451</v>
      </c>
      <c r="J157" s="349" t="s">
        <v>2511</v>
      </c>
      <c r="K157" s="345"/>
    </row>
    <row r="158" ht="15" customHeight="1">
      <c r="B158" s="324"/>
      <c r="C158" s="349" t="s">
        <v>2512</v>
      </c>
      <c r="D158" s="302"/>
      <c r="E158" s="302"/>
      <c r="F158" s="350" t="s">
        <v>2449</v>
      </c>
      <c r="G158" s="302"/>
      <c r="H158" s="349" t="s">
        <v>2513</v>
      </c>
      <c r="I158" s="349" t="s">
        <v>2483</v>
      </c>
      <c r="J158" s="349"/>
      <c r="K158" s="345"/>
    </row>
    <row r="159" ht="15" customHeight="1">
      <c r="B159" s="351"/>
      <c r="C159" s="333"/>
      <c r="D159" s="333"/>
      <c r="E159" s="333"/>
      <c r="F159" s="333"/>
      <c r="G159" s="333"/>
      <c r="H159" s="333"/>
      <c r="I159" s="333"/>
      <c r="J159" s="333"/>
      <c r="K159" s="352"/>
    </row>
    <row r="160" ht="18.75" customHeight="1">
      <c r="B160" s="298"/>
      <c r="C160" s="302"/>
      <c r="D160" s="302"/>
      <c r="E160" s="302"/>
      <c r="F160" s="323"/>
      <c r="G160" s="302"/>
      <c r="H160" s="302"/>
      <c r="I160" s="302"/>
      <c r="J160" s="302"/>
      <c r="K160" s="298"/>
    </row>
    <row r="161" ht="18.75" customHeight="1">
      <c r="B161" s="309"/>
      <c r="C161" s="309"/>
      <c r="D161" s="309"/>
      <c r="E161" s="309"/>
      <c r="F161" s="309"/>
      <c r="G161" s="309"/>
      <c r="H161" s="309"/>
      <c r="I161" s="309"/>
      <c r="J161" s="309"/>
      <c r="K161" s="309"/>
    </row>
    <row r="162" ht="7.5" customHeight="1">
      <c r="B162" s="288"/>
      <c r="C162" s="289"/>
      <c r="D162" s="289"/>
      <c r="E162" s="289"/>
      <c r="F162" s="289"/>
      <c r="G162" s="289"/>
      <c r="H162" s="289"/>
      <c r="I162" s="289"/>
      <c r="J162" s="289"/>
      <c r="K162" s="290"/>
    </row>
    <row r="163" ht="45" customHeight="1">
      <c r="B163" s="291"/>
      <c r="C163" s="292" t="s">
        <v>2514</v>
      </c>
      <c r="D163" s="292"/>
      <c r="E163" s="292"/>
      <c r="F163" s="292"/>
      <c r="G163" s="292"/>
      <c r="H163" s="292"/>
      <c r="I163" s="292"/>
      <c r="J163" s="292"/>
      <c r="K163" s="293"/>
    </row>
    <row r="164" ht="17.25" customHeight="1">
      <c r="B164" s="291"/>
      <c r="C164" s="316" t="s">
        <v>2443</v>
      </c>
      <c r="D164" s="316"/>
      <c r="E164" s="316"/>
      <c r="F164" s="316" t="s">
        <v>2444</v>
      </c>
      <c r="G164" s="353"/>
      <c r="H164" s="354" t="s">
        <v>129</v>
      </c>
      <c r="I164" s="354" t="s">
        <v>59</v>
      </c>
      <c r="J164" s="316" t="s">
        <v>2445</v>
      </c>
      <c r="K164" s="293"/>
    </row>
    <row r="165" ht="17.25" customHeight="1">
      <c r="B165" s="294"/>
      <c r="C165" s="318" t="s">
        <v>2446</v>
      </c>
      <c r="D165" s="318"/>
      <c r="E165" s="318"/>
      <c r="F165" s="319" t="s">
        <v>2447</v>
      </c>
      <c r="G165" s="355"/>
      <c r="H165" s="356"/>
      <c r="I165" s="356"/>
      <c r="J165" s="318" t="s">
        <v>2448</v>
      </c>
      <c r="K165" s="296"/>
    </row>
    <row r="166" ht="5.25" customHeight="1">
      <c r="B166" s="324"/>
      <c r="C166" s="321"/>
      <c r="D166" s="321"/>
      <c r="E166" s="321"/>
      <c r="F166" s="321"/>
      <c r="G166" s="322"/>
      <c r="H166" s="321"/>
      <c r="I166" s="321"/>
      <c r="J166" s="321"/>
      <c r="K166" s="345"/>
    </row>
    <row r="167" ht="15" customHeight="1">
      <c r="B167" s="324"/>
      <c r="C167" s="302" t="s">
        <v>2452</v>
      </c>
      <c r="D167" s="302"/>
      <c r="E167" s="302"/>
      <c r="F167" s="323" t="s">
        <v>2449</v>
      </c>
      <c r="G167" s="302"/>
      <c r="H167" s="302" t="s">
        <v>2488</v>
      </c>
      <c r="I167" s="302" t="s">
        <v>2451</v>
      </c>
      <c r="J167" s="302">
        <v>120</v>
      </c>
      <c r="K167" s="345"/>
    </row>
    <row r="168" ht="15" customHeight="1">
      <c r="B168" s="324"/>
      <c r="C168" s="302" t="s">
        <v>2497</v>
      </c>
      <c r="D168" s="302"/>
      <c r="E168" s="302"/>
      <c r="F168" s="323" t="s">
        <v>2449</v>
      </c>
      <c r="G168" s="302"/>
      <c r="H168" s="302" t="s">
        <v>2498</v>
      </c>
      <c r="I168" s="302" t="s">
        <v>2451</v>
      </c>
      <c r="J168" s="302" t="s">
        <v>2499</v>
      </c>
      <c r="K168" s="345"/>
    </row>
    <row r="169" ht="15" customHeight="1">
      <c r="B169" s="324"/>
      <c r="C169" s="302" t="s">
        <v>2398</v>
      </c>
      <c r="D169" s="302"/>
      <c r="E169" s="302"/>
      <c r="F169" s="323" t="s">
        <v>2449</v>
      </c>
      <c r="G169" s="302"/>
      <c r="H169" s="302" t="s">
        <v>2515</v>
      </c>
      <c r="I169" s="302" t="s">
        <v>2451</v>
      </c>
      <c r="J169" s="302" t="s">
        <v>2499</v>
      </c>
      <c r="K169" s="345"/>
    </row>
    <row r="170" ht="15" customHeight="1">
      <c r="B170" s="324"/>
      <c r="C170" s="302" t="s">
        <v>2454</v>
      </c>
      <c r="D170" s="302"/>
      <c r="E170" s="302"/>
      <c r="F170" s="323" t="s">
        <v>2455</v>
      </c>
      <c r="G170" s="302"/>
      <c r="H170" s="302" t="s">
        <v>2515</v>
      </c>
      <c r="I170" s="302" t="s">
        <v>2451</v>
      </c>
      <c r="J170" s="302">
        <v>50</v>
      </c>
      <c r="K170" s="345"/>
    </row>
    <row r="171" ht="15" customHeight="1">
      <c r="B171" s="324"/>
      <c r="C171" s="302" t="s">
        <v>2457</v>
      </c>
      <c r="D171" s="302"/>
      <c r="E171" s="302"/>
      <c r="F171" s="323" t="s">
        <v>2449</v>
      </c>
      <c r="G171" s="302"/>
      <c r="H171" s="302" t="s">
        <v>2515</v>
      </c>
      <c r="I171" s="302" t="s">
        <v>2459</v>
      </c>
      <c r="J171" s="302"/>
      <c r="K171" s="345"/>
    </row>
    <row r="172" ht="15" customHeight="1">
      <c r="B172" s="324"/>
      <c r="C172" s="302" t="s">
        <v>2468</v>
      </c>
      <c r="D172" s="302"/>
      <c r="E172" s="302"/>
      <c r="F172" s="323" t="s">
        <v>2455</v>
      </c>
      <c r="G172" s="302"/>
      <c r="H172" s="302" t="s">
        <v>2515</v>
      </c>
      <c r="I172" s="302" t="s">
        <v>2451</v>
      </c>
      <c r="J172" s="302">
        <v>50</v>
      </c>
      <c r="K172" s="345"/>
    </row>
    <row r="173" ht="15" customHeight="1">
      <c r="B173" s="324"/>
      <c r="C173" s="302" t="s">
        <v>2476</v>
      </c>
      <c r="D173" s="302"/>
      <c r="E173" s="302"/>
      <c r="F173" s="323" t="s">
        <v>2455</v>
      </c>
      <c r="G173" s="302"/>
      <c r="H173" s="302" t="s">
        <v>2515</v>
      </c>
      <c r="I173" s="302" t="s">
        <v>2451</v>
      </c>
      <c r="J173" s="302">
        <v>50</v>
      </c>
      <c r="K173" s="345"/>
    </row>
    <row r="174" ht="15" customHeight="1">
      <c r="B174" s="324"/>
      <c r="C174" s="302" t="s">
        <v>2474</v>
      </c>
      <c r="D174" s="302"/>
      <c r="E174" s="302"/>
      <c r="F174" s="323" t="s">
        <v>2455</v>
      </c>
      <c r="G174" s="302"/>
      <c r="H174" s="302" t="s">
        <v>2515</v>
      </c>
      <c r="I174" s="302" t="s">
        <v>2451</v>
      </c>
      <c r="J174" s="302">
        <v>50</v>
      </c>
      <c r="K174" s="345"/>
    </row>
    <row r="175" ht="15" customHeight="1">
      <c r="B175" s="324"/>
      <c r="C175" s="302" t="s">
        <v>128</v>
      </c>
      <c r="D175" s="302"/>
      <c r="E175" s="302"/>
      <c r="F175" s="323" t="s">
        <v>2449</v>
      </c>
      <c r="G175" s="302"/>
      <c r="H175" s="302" t="s">
        <v>2516</v>
      </c>
      <c r="I175" s="302" t="s">
        <v>2517</v>
      </c>
      <c r="J175" s="302"/>
      <c r="K175" s="345"/>
    </row>
    <row r="176" ht="15" customHeight="1">
      <c r="B176" s="324"/>
      <c r="C176" s="302" t="s">
        <v>59</v>
      </c>
      <c r="D176" s="302"/>
      <c r="E176" s="302"/>
      <c r="F176" s="323" t="s">
        <v>2449</v>
      </c>
      <c r="G176" s="302"/>
      <c r="H176" s="302" t="s">
        <v>2518</v>
      </c>
      <c r="I176" s="302" t="s">
        <v>2519</v>
      </c>
      <c r="J176" s="302">
        <v>1</v>
      </c>
      <c r="K176" s="345"/>
    </row>
    <row r="177" ht="15" customHeight="1">
      <c r="B177" s="324"/>
      <c r="C177" s="302" t="s">
        <v>55</v>
      </c>
      <c r="D177" s="302"/>
      <c r="E177" s="302"/>
      <c r="F177" s="323" t="s">
        <v>2449</v>
      </c>
      <c r="G177" s="302"/>
      <c r="H177" s="302" t="s">
        <v>2520</v>
      </c>
      <c r="I177" s="302" t="s">
        <v>2451</v>
      </c>
      <c r="J177" s="302">
        <v>20</v>
      </c>
      <c r="K177" s="345"/>
    </row>
    <row r="178" ht="15" customHeight="1">
      <c r="B178" s="324"/>
      <c r="C178" s="302" t="s">
        <v>129</v>
      </c>
      <c r="D178" s="302"/>
      <c r="E178" s="302"/>
      <c r="F178" s="323" t="s">
        <v>2449</v>
      </c>
      <c r="G178" s="302"/>
      <c r="H178" s="302" t="s">
        <v>2521</v>
      </c>
      <c r="I178" s="302" t="s">
        <v>2451</v>
      </c>
      <c r="J178" s="302">
        <v>255</v>
      </c>
      <c r="K178" s="345"/>
    </row>
    <row r="179" ht="15" customHeight="1">
      <c r="B179" s="324"/>
      <c r="C179" s="302" t="s">
        <v>130</v>
      </c>
      <c r="D179" s="302"/>
      <c r="E179" s="302"/>
      <c r="F179" s="323" t="s">
        <v>2449</v>
      </c>
      <c r="G179" s="302"/>
      <c r="H179" s="302" t="s">
        <v>2414</v>
      </c>
      <c r="I179" s="302" t="s">
        <v>2451</v>
      </c>
      <c r="J179" s="302">
        <v>10</v>
      </c>
      <c r="K179" s="345"/>
    </row>
    <row r="180" ht="15" customHeight="1">
      <c r="B180" s="324"/>
      <c r="C180" s="302" t="s">
        <v>131</v>
      </c>
      <c r="D180" s="302"/>
      <c r="E180" s="302"/>
      <c r="F180" s="323" t="s">
        <v>2449</v>
      </c>
      <c r="G180" s="302"/>
      <c r="H180" s="302" t="s">
        <v>2522</v>
      </c>
      <c r="I180" s="302" t="s">
        <v>2483</v>
      </c>
      <c r="J180" s="302"/>
      <c r="K180" s="345"/>
    </row>
    <row r="181" ht="15" customHeight="1">
      <c r="B181" s="324"/>
      <c r="C181" s="302" t="s">
        <v>2523</v>
      </c>
      <c r="D181" s="302"/>
      <c r="E181" s="302"/>
      <c r="F181" s="323" t="s">
        <v>2449</v>
      </c>
      <c r="G181" s="302"/>
      <c r="H181" s="302" t="s">
        <v>2524</v>
      </c>
      <c r="I181" s="302" t="s">
        <v>2483</v>
      </c>
      <c r="J181" s="302"/>
      <c r="K181" s="345"/>
    </row>
    <row r="182" ht="15" customHeight="1">
      <c r="B182" s="324"/>
      <c r="C182" s="302" t="s">
        <v>2512</v>
      </c>
      <c r="D182" s="302"/>
      <c r="E182" s="302"/>
      <c r="F182" s="323" t="s">
        <v>2449</v>
      </c>
      <c r="G182" s="302"/>
      <c r="H182" s="302" t="s">
        <v>2525</v>
      </c>
      <c r="I182" s="302" t="s">
        <v>2483</v>
      </c>
      <c r="J182" s="302"/>
      <c r="K182" s="345"/>
    </row>
    <row r="183" ht="15" customHeight="1">
      <c r="B183" s="324"/>
      <c r="C183" s="302" t="s">
        <v>133</v>
      </c>
      <c r="D183" s="302"/>
      <c r="E183" s="302"/>
      <c r="F183" s="323" t="s">
        <v>2455</v>
      </c>
      <c r="G183" s="302"/>
      <c r="H183" s="302" t="s">
        <v>2526</v>
      </c>
      <c r="I183" s="302" t="s">
        <v>2451</v>
      </c>
      <c r="J183" s="302">
        <v>50</v>
      </c>
      <c r="K183" s="345"/>
    </row>
    <row r="184" ht="15" customHeight="1">
      <c r="B184" s="324"/>
      <c r="C184" s="302" t="s">
        <v>2527</v>
      </c>
      <c r="D184" s="302"/>
      <c r="E184" s="302"/>
      <c r="F184" s="323" t="s">
        <v>2455</v>
      </c>
      <c r="G184" s="302"/>
      <c r="H184" s="302" t="s">
        <v>2528</v>
      </c>
      <c r="I184" s="302" t="s">
        <v>2529</v>
      </c>
      <c r="J184" s="302"/>
      <c r="K184" s="345"/>
    </row>
    <row r="185" ht="15" customHeight="1">
      <c r="B185" s="324"/>
      <c r="C185" s="302" t="s">
        <v>2530</v>
      </c>
      <c r="D185" s="302"/>
      <c r="E185" s="302"/>
      <c r="F185" s="323" t="s">
        <v>2455</v>
      </c>
      <c r="G185" s="302"/>
      <c r="H185" s="302" t="s">
        <v>2531</v>
      </c>
      <c r="I185" s="302" t="s">
        <v>2529</v>
      </c>
      <c r="J185" s="302"/>
      <c r="K185" s="345"/>
    </row>
    <row r="186" ht="15" customHeight="1">
      <c r="B186" s="324"/>
      <c r="C186" s="302" t="s">
        <v>2532</v>
      </c>
      <c r="D186" s="302"/>
      <c r="E186" s="302"/>
      <c r="F186" s="323" t="s">
        <v>2455</v>
      </c>
      <c r="G186" s="302"/>
      <c r="H186" s="302" t="s">
        <v>2533</v>
      </c>
      <c r="I186" s="302" t="s">
        <v>2529</v>
      </c>
      <c r="J186" s="302"/>
      <c r="K186" s="345"/>
    </row>
    <row r="187" ht="15" customHeight="1">
      <c r="B187" s="324"/>
      <c r="C187" s="357" t="s">
        <v>2534</v>
      </c>
      <c r="D187" s="302"/>
      <c r="E187" s="302"/>
      <c r="F187" s="323" t="s">
        <v>2455</v>
      </c>
      <c r="G187" s="302"/>
      <c r="H187" s="302" t="s">
        <v>2535</v>
      </c>
      <c r="I187" s="302" t="s">
        <v>2536</v>
      </c>
      <c r="J187" s="358" t="s">
        <v>2537</v>
      </c>
      <c r="K187" s="345"/>
    </row>
    <row r="188" ht="15" customHeight="1">
      <c r="B188" s="324"/>
      <c r="C188" s="308" t="s">
        <v>44</v>
      </c>
      <c r="D188" s="302"/>
      <c r="E188" s="302"/>
      <c r="F188" s="323" t="s">
        <v>2449</v>
      </c>
      <c r="G188" s="302"/>
      <c r="H188" s="298" t="s">
        <v>2538</v>
      </c>
      <c r="I188" s="302" t="s">
        <v>2539</v>
      </c>
      <c r="J188" s="302"/>
      <c r="K188" s="345"/>
    </row>
    <row r="189" ht="15" customHeight="1">
      <c r="B189" s="324"/>
      <c r="C189" s="308" t="s">
        <v>2540</v>
      </c>
      <c r="D189" s="302"/>
      <c r="E189" s="302"/>
      <c r="F189" s="323" t="s">
        <v>2449</v>
      </c>
      <c r="G189" s="302"/>
      <c r="H189" s="302" t="s">
        <v>2541</v>
      </c>
      <c r="I189" s="302" t="s">
        <v>2483</v>
      </c>
      <c r="J189" s="302"/>
      <c r="K189" s="345"/>
    </row>
    <row r="190" ht="15" customHeight="1">
      <c r="B190" s="324"/>
      <c r="C190" s="308" t="s">
        <v>2542</v>
      </c>
      <c r="D190" s="302"/>
      <c r="E190" s="302"/>
      <c r="F190" s="323" t="s">
        <v>2449</v>
      </c>
      <c r="G190" s="302"/>
      <c r="H190" s="302" t="s">
        <v>2543</v>
      </c>
      <c r="I190" s="302" t="s">
        <v>2483</v>
      </c>
      <c r="J190" s="302"/>
      <c r="K190" s="345"/>
    </row>
    <row r="191" ht="15" customHeight="1">
      <c r="B191" s="324"/>
      <c r="C191" s="308" t="s">
        <v>2544</v>
      </c>
      <c r="D191" s="302"/>
      <c r="E191" s="302"/>
      <c r="F191" s="323" t="s">
        <v>2455</v>
      </c>
      <c r="G191" s="302"/>
      <c r="H191" s="302" t="s">
        <v>2545</v>
      </c>
      <c r="I191" s="302" t="s">
        <v>2483</v>
      </c>
      <c r="J191" s="302"/>
      <c r="K191" s="345"/>
    </row>
    <row r="192" ht="15" customHeight="1">
      <c r="B192" s="351"/>
      <c r="C192" s="359"/>
      <c r="D192" s="333"/>
      <c r="E192" s="333"/>
      <c r="F192" s="333"/>
      <c r="G192" s="333"/>
      <c r="H192" s="333"/>
      <c r="I192" s="333"/>
      <c r="J192" s="333"/>
      <c r="K192" s="352"/>
    </row>
    <row r="193" ht="18.75" customHeight="1">
      <c r="B193" s="298"/>
      <c r="C193" s="302"/>
      <c r="D193" s="302"/>
      <c r="E193" s="302"/>
      <c r="F193" s="323"/>
      <c r="G193" s="302"/>
      <c r="H193" s="302"/>
      <c r="I193" s="302"/>
      <c r="J193" s="302"/>
      <c r="K193" s="298"/>
    </row>
    <row r="194" ht="18.75" customHeight="1">
      <c r="B194" s="298"/>
      <c r="C194" s="302"/>
      <c r="D194" s="302"/>
      <c r="E194" s="302"/>
      <c r="F194" s="323"/>
      <c r="G194" s="302"/>
      <c r="H194" s="302"/>
      <c r="I194" s="302"/>
      <c r="J194" s="302"/>
      <c r="K194" s="298"/>
    </row>
    <row r="195" ht="18.75" customHeight="1">
      <c r="B195" s="309"/>
      <c r="C195" s="309"/>
      <c r="D195" s="309"/>
      <c r="E195" s="309"/>
      <c r="F195" s="309"/>
      <c r="G195" s="309"/>
      <c r="H195" s="309"/>
      <c r="I195" s="309"/>
      <c r="J195" s="309"/>
      <c r="K195" s="309"/>
    </row>
    <row r="196" ht="13.5">
      <c r="B196" s="288"/>
      <c r="C196" s="289"/>
      <c r="D196" s="289"/>
      <c r="E196" s="289"/>
      <c r="F196" s="289"/>
      <c r="G196" s="289"/>
      <c r="H196" s="289"/>
      <c r="I196" s="289"/>
      <c r="J196" s="289"/>
      <c r="K196" s="290"/>
    </row>
    <row r="197" ht="21">
      <c r="B197" s="291"/>
      <c r="C197" s="292" t="s">
        <v>2546</v>
      </c>
      <c r="D197" s="292"/>
      <c r="E197" s="292"/>
      <c r="F197" s="292"/>
      <c r="G197" s="292"/>
      <c r="H197" s="292"/>
      <c r="I197" s="292"/>
      <c r="J197" s="292"/>
      <c r="K197" s="293"/>
    </row>
    <row r="198" ht="25.5" customHeight="1">
      <c r="B198" s="291"/>
      <c r="C198" s="360" t="s">
        <v>2547</v>
      </c>
      <c r="D198" s="360"/>
      <c r="E198" s="360"/>
      <c r="F198" s="360" t="s">
        <v>2548</v>
      </c>
      <c r="G198" s="361"/>
      <c r="H198" s="360" t="s">
        <v>2549</v>
      </c>
      <c r="I198" s="360"/>
      <c r="J198" s="360"/>
      <c r="K198" s="293"/>
    </row>
    <row r="199" ht="5.25" customHeight="1">
      <c r="B199" s="324"/>
      <c r="C199" s="321"/>
      <c r="D199" s="321"/>
      <c r="E199" s="321"/>
      <c r="F199" s="321"/>
      <c r="G199" s="302"/>
      <c r="H199" s="321"/>
      <c r="I199" s="321"/>
      <c r="J199" s="321"/>
      <c r="K199" s="345"/>
    </row>
    <row r="200" ht="15" customHeight="1">
      <c r="B200" s="324"/>
      <c r="C200" s="302" t="s">
        <v>2539</v>
      </c>
      <c r="D200" s="302"/>
      <c r="E200" s="302"/>
      <c r="F200" s="323" t="s">
        <v>45</v>
      </c>
      <c r="G200" s="302"/>
      <c r="H200" s="302" t="s">
        <v>2550</v>
      </c>
      <c r="I200" s="302"/>
      <c r="J200" s="302"/>
      <c r="K200" s="345"/>
    </row>
    <row r="201" ht="15" customHeight="1">
      <c r="B201" s="324"/>
      <c r="C201" s="330"/>
      <c r="D201" s="302"/>
      <c r="E201" s="302"/>
      <c r="F201" s="323" t="s">
        <v>46</v>
      </c>
      <c r="G201" s="302"/>
      <c r="H201" s="302" t="s">
        <v>2551</v>
      </c>
      <c r="I201" s="302"/>
      <c r="J201" s="302"/>
      <c r="K201" s="345"/>
    </row>
    <row r="202" ht="15" customHeight="1">
      <c r="B202" s="324"/>
      <c r="C202" s="330"/>
      <c r="D202" s="302"/>
      <c r="E202" s="302"/>
      <c r="F202" s="323" t="s">
        <v>49</v>
      </c>
      <c r="G202" s="302"/>
      <c r="H202" s="302" t="s">
        <v>2552</v>
      </c>
      <c r="I202" s="302"/>
      <c r="J202" s="302"/>
      <c r="K202" s="345"/>
    </row>
    <row r="203" ht="15" customHeight="1">
      <c r="B203" s="324"/>
      <c r="C203" s="302"/>
      <c r="D203" s="302"/>
      <c r="E203" s="302"/>
      <c r="F203" s="323" t="s">
        <v>47</v>
      </c>
      <c r="G203" s="302"/>
      <c r="H203" s="302" t="s">
        <v>2553</v>
      </c>
      <c r="I203" s="302"/>
      <c r="J203" s="302"/>
      <c r="K203" s="345"/>
    </row>
    <row r="204" ht="15" customHeight="1">
      <c r="B204" s="324"/>
      <c r="C204" s="302"/>
      <c r="D204" s="302"/>
      <c r="E204" s="302"/>
      <c r="F204" s="323" t="s">
        <v>48</v>
      </c>
      <c r="G204" s="302"/>
      <c r="H204" s="302" t="s">
        <v>2554</v>
      </c>
      <c r="I204" s="302"/>
      <c r="J204" s="302"/>
      <c r="K204" s="345"/>
    </row>
    <row r="205" ht="15" customHeight="1">
      <c r="B205" s="324"/>
      <c r="C205" s="302"/>
      <c r="D205" s="302"/>
      <c r="E205" s="302"/>
      <c r="F205" s="323"/>
      <c r="G205" s="302"/>
      <c r="H205" s="302"/>
      <c r="I205" s="302"/>
      <c r="J205" s="302"/>
      <c r="K205" s="345"/>
    </row>
    <row r="206" ht="15" customHeight="1">
      <c r="B206" s="324"/>
      <c r="C206" s="302" t="s">
        <v>2495</v>
      </c>
      <c r="D206" s="302"/>
      <c r="E206" s="302"/>
      <c r="F206" s="323" t="s">
        <v>81</v>
      </c>
      <c r="G206" s="302"/>
      <c r="H206" s="302" t="s">
        <v>2555</v>
      </c>
      <c r="I206" s="302"/>
      <c r="J206" s="302"/>
      <c r="K206" s="345"/>
    </row>
    <row r="207" ht="15" customHeight="1">
      <c r="B207" s="324"/>
      <c r="C207" s="330"/>
      <c r="D207" s="302"/>
      <c r="E207" s="302"/>
      <c r="F207" s="323" t="s">
        <v>2394</v>
      </c>
      <c r="G207" s="302"/>
      <c r="H207" s="302" t="s">
        <v>2395</v>
      </c>
      <c r="I207" s="302"/>
      <c r="J207" s="302"/>
      <c r="K207" s="345"/>
    </row>
    <row r="208" ht="15" customHeight="1">
      <c r="B208" s="324"/>
      <c r="C208" s="302"/>
      <c r="D208" s="302"/>
      <c r="E208" s="302"/>
      <c r="F208" s="323" t="s">
        <v>2392</v>
      </c>
      <c r="G208" s="302"/>
      <c r="H208" s="302" t="s">
        <v>2556</v>
      </c>
      <c r="I208" s="302"/>
      <c r="J208" s="302"/>
      <c r="K208" s="345"/>
    </row>
    <row r="209" ht="15" customHeight="1">
      <c r="B209" s="362"/>
      <c r="C209" s="330"/>
      <c r="D209" s="330"/>
      <c r="E209" s="330"/>
      <c r="F209" s="323" t="s">
        <v>2396</v>
      </c>
      <c r="G209" s="308"/>
      <c r="H209" s="349" t="s">
        <v>2397</v>
      </c>
      <c r="I209" s="349"/>
      <c r="J209" s="349"/>
      <c r="K209" s="363"/>
    </row>
    <row r="210" ht="15" customHeight="1">
      <c r="B210" s="362"/>
      <c r="C210" s="330"/>
      <c r="D210" s="330"/>
      <c r="E210" s="330"/>
      <c r="F210" s="323" t="s">
        <v>2374</v>
      </c>
      <c r="G210" s="308"/>
      <c r="H210" s="349" t="s">
        <v>2557</v>
      </c>
      <c r="I210" s="349"/>
      <c r="J210" s="349"/>
      <c r="K210" s="363"/>
    </row>
    <row r="211" ht="15" customHeight="1">
      <c r="B211" s="362"/>
      <c r="C211" s="330"/>
      <c r="D211" s="330"/>
      <c r="E211" s="330"/>
      <c r="F211" s="364"/>
      <c r="G211" s="308"/>
      <c r="H211" s="365"/>
      <c r="I211" s="365"/>
      <c r="J211" s="365"/>
      <c r="K211" s="363"/>
    </row>
    <row r="212" ht="15" customHeight="1">
      <c r="B212" s="362"/>
      <c r="C212" s="302" t="s">
        <v>2519</v>
      </c>
      <c r="D212" s="330"/>
      <c r="E212" s="330"/>
      <c r="F212" s="323">
        <v>1</v>
      </c>
      <c r="G212" s="308"/>
      <c r="H212" s="349" t="s">
        <v>2558</v>
      </c>
      <c r="I212" s="349"/>
      <c r="J212" s="349"/>
      <c r="K212" s="363"/>
    </row>
    <row r="213" ht="15" customHeight="1">
      <c r="B213" s="362"/>
      <c r="C213" s="330"/>
      <c r="D213" s="330"/>
      <c r="E213" s="330"/>
      <c r="F213" s="323">
        <v>2</v>
      </c>
      <c r="G213" s="308"/>
      <c r="H213" s="349" t="s">
        <v>2559</v>
      </c>
      <c r="I213" s="349"/>
      <c r="J213" s="349"/>
      <c r="K213" s="363"/>
    </row>
    <row r="214" ht="15" customHeight="1">
      <c r="B214" s="362"/>
      <c r="C214" s="330"/>
      <c r="D214" s="330"/>
      <c r="E214" s="330"/>
      <c r="F214" s="323">
        <v>3</v>
      </c>
      <c r="G214" s="308"/>
      <c r="H214" s="349" t="s">
        <v>2560</v>
      </c>
      <c r="I214" s="349"/>
      <c r="J214" s="349"/>
      <c r="K214" s="363"/>
    </row>
    <row r="215" ht="15" customHeight="1">
      <c r="B215" s="362"/>
      <c r="C215" s="330"/>
      <c r="D215" s="330"/>
      <c r="E215" s="330"/>
      <c r="F215" s="323">
        <v>4</v>
      </c>
      <c r="G215" s="308"/>
      <c r="H215" s="349" t="s">
        <v>2561</v>
      </c>
      <c r="I215" s="349"/>
      <c r="J215" s="349"/>
      <c r="K215" s="363"/>
    </row>
    <row r="216" ht="12.75" customHeight="1">
      <c r="B216" s="366"/>
      <c r="C216" s="367"/>
      <c r="D216" s="367"/>
      <c r="E216" s="367"/>
      <c r="F216" s="367"/>
      <c r="G216" s="367"/>
      <c r="H216" s="367"/>
      <c r="I216" s="367"/>
      <c r="J216" s="367"/>
      <c r="K216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2018-02-01T14:58:50Z</dcterms:created>
  <dcterms:modified xsi:type="dcterms:W3CDTF">2018-02-01T14:58:59Z</dcterms:modified>
</cp:coreProperties>
</file>